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IR Calculator" sheetId="1" r:id="rId1"/>
    <sheet name="Color Contours" sheetId="2" r:id="rId2"/>
    <sheet name="B &amp; W Contours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<sst xmlns="http://schemas.openxmlformats.org/spreadsheetml/2006/main" count="21" uniqueCount="20">
  <si>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V2X  (volts)</t>
  </si>
  <si>
    <t>V1-V2 (X)   (volts)</t>
  </si>
  <si>
    <t>V1-V2 (Y)  (volts)</t>
  </si>
  <si>
    <t>Amplitude</t>
  </si>
  <si>
    <t>Error, dB</t>
  </si>
  <si>
    <t>Ratio</t>
  </si>
  <si>
    <t>V1+V1(X)</t>
  </si>
  <si>
    <t>V1+V2(Y)</t>
  </si>
  <si>
    <t>V2Y         (volts)</t>
  </si>
  <si>
    <t>| V1+V2 |</t>
  </si>
  <si>
    <t>| V1-V2 |</t>
  </si>
  <si>
    <t>Phase Error, degrees:</t>
  </si>
  <si>
    <t>Phase Error, radians:</t>
  </si>
  <si>
    <r>
      <t>cos(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):</t>
    </r>
  </si>
  <si>
    <r>
      <t>sin(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):</t>
    </r>
  </si>
  <si>
    <t>Phase Error (degrees)</t>
  </si>
  <si>
    <t>Image Rejection Calculator</t>
  </si>
  <si>
    <t>Image Rejection (dB)</t>
  </si>
  <si>
    <t>Amplitude  Error (dB)</t>
  </si>
  <si>
    <t>Instructions:  Enter amplitude and phase errors in the light blue cells.  Image rejection is computed in the light green cell.  Or use the plots.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</si>
</sst>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i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 wrapText="1"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Image Rejection vs. Amplitude &amp; Phase Errors</a:t>
            </a:r>
          </a:p>
        </c:rich>
      </c:tx>
      <c:layout/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12"/>
          <c:y val="0.1015"/>
          <c:w val="0.961"/>
          <c:h val="0.88125"/>
        </c:manualLayout>
      </c:layout>
      <c:surfaceChart>
        <c:ser>
          <c:idx val="0"/>
          <c:order val="0"/>
          <c:tx>
            <c:v>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Calculator'!$C$23:$C$53</c:f>
              <c:numCache>
                <c:ptCount val="31"/>
                <c:pt idx="0">
                  <c:v>50</c:v>
                </c:pt>
                <c:pt idx="1">
                  <c:v>44.79698199287367</c:v>
                </c:pt>
                <c:pt idx="2">
                  <c:v>38.77666989160402</c:v>
                </c:pt>
                <c:pt idx="3">
                  <c:v>35.255324367505025</c:v>
                </c:pt>
                <c:pt idx="4">
                  <c:v>32.757221092864356</c:v>
                </c:pt>
                <c:pt idx="5">
                  <c:v>30.81988402846492</c:v>
                </c:pt>
                <c:pt idx="6">
                  <c:v>29.237313961473323</c:v>
                </c:pt>
                <c:pt idx="7">
                  <c:v>27.89962458324355</c:v>
                </c:pt>
                <c:pt idx="8">
                  <c:v>26.74122350300308</c:v>
                </c:pt>
                <c:pt idx="9">
                  <c:v>25.719802225127722</c:v>
                </c:pt>
                <c:pt idx="10">
                  <c:v>24.80647274592979</c:v>
                </c:pt>
                <c:pt idx="11">
                  <c:v>23.98063036730669</c:v>
                </c:pt>
                <c:pt idx="12">
                  <c:v>23.227061280613412</c:v>
                </c:pt>
                <c:pt idx="13">
                  <c:v>22.534211889601423</c:v>
                </c:pt>
                <c:pt idx="14">
                  <c:v>21.89310133850062</c:v>
                </c:pt>
                <c:pt idx="15">
                  <c:v>21.29661013112588</c:v>
                </c:pt>
                <c:pt idx="16">
                  <c:v>20.73899880751452</c:v>
                </c:pt>
                <c:pt idx="17">
                  <c:v>20.215572796804146</c:v>
                </c:pt>
                <c:pt idx="18">
                  <c:v>19.722443211333555</c:v>
                </c:pt>
                <c:pt idx="19">
                  <c:v>19.256352401523575</c:v>
                </c:pt>
                <c:pt idx="20">
                  <c:v>18.814544308479654</c:v>
                </c:pt>
                <c:pt idx="21">
                  <c:v>18.39466648118719</c:v>
                </c:pt>
                <c:pt idx="22">
                  <c:v>17.994694908557374</c:v>
                </c:pt>
                <c:pt idx="23">
                  <c:v>17.612875574189573</c:v>
                </c:pt>
                <c:pt idx="24">
                  <c:v>17.24767845900195</c:v>
                </c:pt>
                <c:pt idx="25">
                  <c:v>16.897760939868384</c:v>
                </c:pt>
                <c:pt idx="26">
                  <c:v>16.561938371171944</c:v>
                </c:pt>
                <c:pt idx="27">
                  <c:v>16.239160221420658</c:v>
                </c:pt>
                <c:pt idx="28">
                  <c:v>15.928490551856264</c:v>
                </c:pt>
                <c:pt idx="29">
                  <c:v>15.629091922214924</c:v>
                </c:pt>
                <c:pt idx="30">
                  <c:v>15.340212026069462</c:v>
                </c:pt>
              </c:numCache>
            </c:numRef>
          </c:val>
        </c:ser>
        <c:ser>
          <c:idx val="1"/>
          <c:order val="1"/>
          <c:tx>
            <c:v>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Calculator'!$D$23:$D$53</c:f>
              <c:numCache>
                <c:ptCount val="31"/>
                <c:pt idx="0">
                  <c:v>41.18283206810419</c:v>
                </c:pt>
                <c:pt idx="1">
                  <c:v>39.61402279172952</c:v>
                </c:pt>
                <c:pt idx="2">
                  <c:v>36.804901191845275</c:v>
                </c:pt>
                <c:pt idx="3">
                  <c:v>34.26744557234073</c:v>
                </c:pt>
                <c:pt idx="4">
                  <c:v>32.174122503952724</c:v>
                </c:pt>
                <c:pt idx="5">
                  <c:v>30.437727528684732</c:v>
                </c:pt>
                <c:pt idx="6">
                  <c:v>28.968337898982483</c:v>
                </c:pt>
                <c:pt idx="7">
                  <c:v>27.70034612954722</c:v>
                </c:pt>
                <c:pt idx="8">
                  <c:v>26.587787578663445</c:v>
                </c:pt>
                <c:pt idx="9">
                  <c:v>25.59807781326839</c:v>
                </c:pt>
                <c:pt idx="10">
                  <c:v>24.70757435661675</c:v>
                </c:pt>
                <c:pt idx="11">
                  <c:v>23.898698279948924</c:v>
                </c:pt>
                <c:pt idx="12">
                  <c:v>23.15807805112832</c:v>
                </c:pt>
                <c:pt idx="13">
                  <c:v>22.47533276996663</c:v>
                </c:pt>
                <c:pt idx="14">
                  <c:v>21.842256352455372</c:v>
                </c:pt>
                <c:pt idx="15">
                  <c:v>21.252257595446096</c:v>
                </c:pt>
                <c:pt idx="16">
                  <c:v>20.699967171079233</c:v>
                </c:pt>
                <c:pt idx="17">
                  <c:v>20.18095600998656</c:v>
                </c:pt>
                <c:pt idx="18">
                  <c:v>19.69152964401397</c:v>
                </c:pt>
                <c:pt idx="19">
                  <c:v>19.228575410945137</c:v>
                </c:pt>
                <c:pt idx="20">
                  <c:v>18.789447143599894</c:v>
                </c:pt>
                <c:pt idx="21">
                  <c:v>18.37187690089528</c:v>
                </c:pt>
                <c:pt idx="22">
                  <c:v>17.97390651807343</c:v>
                </c:pt>
                <c:pt idx="23">
                  <c:v>17.593833894388023</c:v>
                </c:pt>
                <c:pt idx="24">
                  <c:v>17.23017038620994</c:v>
                </c:pt>
                <c:pt idx="25">
                  <c:v>16.881606671615447</c:v>
                </c:pt>
                <c:pt idx="26">
                  <c:v>16.546985150497548</c:v>
                </c:pt>
                <c:pt idx="27">
                  <c:v>16.22527743945241</c:v>
                </c:pt>
                <c:pt idx="28">
                  <c:v>15.915565876796357</c:v>
                </c:pt>
                <c:pt idx="29">
                  <c:v>15.617028212365543</c:v>
                </c:pt>
                <c:pt idx="30">
                  <c:v>15.328924847769434</c:v>
                </c:pt>
              </c:numCache>
            </c:numRef>
          </c:val>
        </c:ser>
        <c:ser>
          <c:idx val="2"/>
          <c:order val="2"/>
          <c:tx>
            <c:v>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Calculator'!$E$23:$E$53</c:f>
              <c:numCache>
                <c:ptCount val="31"/>
                <c:pt idx="0">
                  <c:v>35.16157062772744</c:v>
                </c:pt>
                <c:pt idx="1">
                  <c:v>34.71320531168907</c:v>
                </c:pt>
                <c:pt idx="2">
                  <c:v>33.59304931681512</c:v>
                </c:pt>
                <c:pt idx="3">
                  <c:v>32.19789495069566</c:v>
                </c:pt>
                <c:pt idx="4">
                  <c:v>30.784791479637917</c:v>
                </c:pt>
                <c:pt idx="5">
                  <c:v>29.459068477972853</c:v>
                </c:pt>
                <c:pt idx="6">
                  <c:v>28.24877501920296</c:v>
                </c:pt>
                <c:pt idx="7">
                  <c:v>27.152019887523654</c:v>
                </c:pt>
                <c:pt idx="8">
                  <c:v>26.157465838633026</c:v>
                </c:pt>
                <c:pt idx="9">
                  <c:v>25.25205956290931</c:v>
                </c:pt>
                <c:pt idx="10">
                  <c:v>24.423658546369676</c:v>
                </c:pt>
                <c:pt idx="11">
                  <c:v>23.661740472143432</c:v>
                </c:pt>
                <c:pt idx="12">
                  <c:v>22.95742919644313</c:v>
                </c:pt>
                <c:pt idx="13">
                  <c:v>22.303304590021582</c:v>
                </c:pt>
                <c:pt idx="14">
                  <c:v>21.693168841688568</c:v>
                </c:pt>
                <c:pt idx="15">
                  <c:v>21.12182881638759</c:v>
                </c:pt>
                <c:pt idx="16">
                  <c:v>20.5849111167818</c:v>
                </c:pt>
                <c:pt idx="17">
                  <c:v>20.078710800130732</c:v>
                </c:pt>
                <c:pt idx="18">
                  <c:v>19.600069605318197</c:v>
                </c:pt>
                <c:pt idx="19">
                  <c:v>19.14627848300831</c:v>
                </c:pt>
                <c:pt idx="20">
                  <c:v>18.71499958978336</c:v>
                </c:pt>
                <c:pt idx="21">
                  <c:v>18.304203682251156</c:v>
                </c:pt>
                <c:pt idx="22">
                  <c:v>17.912119645818592</c:v>
                </c:pt>
                <c:pt idx="23">
                  <c:v>17.5371935882484</c:v>
                </c:pt>
                <c:pt idx="24">
                  <c:v>17.17805549374138</c:v>
                </c:pt>
                <c:pt idx="25">
                  <c:v>16.833491878838856</c:v>
                </c:pt>
                <c:pt idx="26">
                  <c:v>16.50242323703234</c:v>
                </c:pt>
                <c:pt idx="27">
                  <c:v>16.183885325229937</c:v>
                </c:pt>
                <c:pt idx="28">
                  <c:v>15.877013550000765</c:v>
                </c:pt>
                <c:pt idx="29">
                  <c:v>15.581029869180497</c:v>
                </c:pt>
                <c:pt idx="30">
                  <c:v>15.295231746162878</c:v>
                </c:pt>
              </c:numCache>
            </c:numRef>
          </c:val>
        </c:ser>
        <c:ser>
          <c:idx val="3"/>
          <c:order val="3"/>
          <c:tx>
            <c:v>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Calculator'!$F$23:$F$53</c:f>
              <c:numCache>
                <c:ptCount val="31"/>
                <c:pt idx="0">
                  <c:v>31.638642744686805</c:v>
                </c:pt>
                <c:pt idx="1">
                  <c:v>31.433686083375747</c:v>
                </c:pt>
                <c:pt idx="2">
                  <c:v>30.871202728363794</c:v>
                </c:pt>
                <c:pt idx="3">
                  <c:v>30.07060175587073</c:v>
                </c:pt>
                <c:pt idx="4">
                  <c:v>29.151719710457083</c:v>
                </c:pt>
                <c:pt idx="5">
                  <c:v>28.19969972222486</c:v>
                </c:pt>
                <c:pt idx="6">
                  <c:v>27.263784304744647</c:v>
                </c:pt>
                <c:pt idx="7">
                  <c:v>26.36830018452613</c:v>
                </c:pt>
                <c:pt idx="8">
                  <c:v>25.523051949113025</c:v>
                </c:pt>
                <c:pt idx="9">
                  <c:v>24.73016655526528</c:v>
                </c:pt>
                <c:pt idx="10">
                  <c:v>23.988015111084554</c:v>
                </c:pt>
                <c:pt idx="11">
                  <c:v>23.293315026211438</c:v>
                </c:pt>
                <c:pt idx="12">
                  <c:v>22.642211517671633</c:v>
                </c:pt>
                <c:pt idx="13">
                  <c:v>22.030812179114363</c:v>
                </c:pt>
                <c:pt idx="14">
                  <c:v>21.45543513558376</c:v>
                </c:pt>
                <c:pt idx="15">
                  <c:v>20.912709761956457</c:v>
                </c:pt>
                <c:pt idx="16">
                  <c:v>20.399603202523032</c:v>
                </c:pt>
                <c:pt idx="17">
                  <c:v>19.913411054190963</c:v>
                </c:pt>
                <c:pt idx="18">
                  <c:v>19.45173216964965</c:v>
                </c:pt>
                <c:pt idx="19">
                  <c:v>19.012437819346317</c:v>
                </c:pt>
                <c:pt idx="20">
                  <c:v>18.593640316434982</c:v>
                </c:pt>
                <c:pt idx="21">
                  <c:v>18.19366350173069</c:v>
                </c:pt>
                <c:pt idx="22">
                  <c:v>17.811016071163646</c:v>
                </c:pt>
                <c:pt idx="23">
                  <c:v>17.4443680044881</c:v>
                </c:pt>
                <c:pt idx="24">
                  <c:v>17.09252999946483</c:v>
                </c:pt>
                <c:pt idx="25">
                  <c:v>16.754435657343645</c:v>
                </c:pt>
                <c:pt idx="26">
                  <c:v>16.429126109642713</c:v>
                </c:pt>
                <c:pt idx="27">
                  <c:v>16.11573677229178</c:v>
                </c:pt>
                <c:pt idx="28">
                  <c:v>15.81348593385793</c:v>
                </c:pt>
                <c:pt idx="29">
                  <c:v>15.521664915256256</c:v>
                </c:pt>
                <c:pt idx="30">
                  <c:v>15.23962957150557</c:v>
                </c:pt>
              </c:numCache>
            </c:numRef>
          </c:val>
        </c:ser>
        <c:ser>
          <c:idx val="4"/>
          <c:order val="4"/>
          <c:tx>
            <c:v>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Calculator'!$G$23:$G$53</c:f>
              <c:numCache>
                <c:ptCount val="31"/>
                <c:pt idx="0">
                  <c:v>29.138323900510382</c:v>
                </c:pt>
                <c:pt idx="1">
                  <c:v>29.02188902367603</c:v>
                </c:pt>
                <c:pt idx="2">
                  <c:v>28.690247010705722</c:v>
                </c:pt>
                <c:pt idx="3">
                  <c:v>28.18833503535284</c:v>
                </c:pt>
                <c:pt idx="4">
                  <c:v>27.570956160311688</c:v>
                </c:pt>
                <c:pt idx="5">
                  <c:v>26.887925607061955</c:v>
                </c:pt>
                <c:pt idx="6">
                  <c:v>26.177243254413245</c:v>
                </c:pt>
                <c:pt idx="7">
                  <c:v>25.464668872743083</c:v>
                </c:pt>
                <c:pt idx="8">
                  <c:v>24.766156889002943</c:v>
                </c:pt>
                <c:pt idx="9">
                  <c:v>24.090759780551892</c:v>
                </c:pt>
                <c:pt idx="10">
                  <c:v>23.44302570107768</c:v>
                </c:pt>
                <c:pt idx="11">
                  <c:v>22.82470813349566</c:v>
                </c:pt>
                <c:pt idx="12">
                  <c:v>22.23589756088949</c:v>
                </c:pt>
                <c:pt idx="13">
                  <c:v>21.675739762452455</c:v>
                </c:pt>
                <c:pt idx="14">
                  <c:v>21.142879784880996</c:v>
                </c:pt>
                <c:pt idx="15">
                  <c:v>20.635730782739813</c:v>
                </c:pt>
                <c:pt idx="16">
                  <c:v>20.15263339821667</c:v>
                </c:pt>
                <c:pt idx="17">
                  <c:v>19.691947582333416</c:v>
                </c:pt>
                <c:pt idx="18">
                  <c:v>19.252103099985497</c:v>
                </c:pt>
                <c:pt idx="19">
                  <c:v>18.83162500257366</c:v>
                </c:pt>
                <c:pt idx="20">
                  <c:v>18.429144126483862</c:v>
                </c:pt>
                <c:pt idx="21">
                  <c:v>18.043398813097443</c:v>
                </c:pt>
                <c:pt idx="22">
                  <c:v>17.6732316553063</c:v>
                </c:pt>
                <c:pt idx="23">
                  <c:v>17.31758359564532</c:v>
                </c:pt>
                <c:pt idx="24">
                  <c:v>16.97548678422202</c:v>
                </c:pt>
                <c:pt idx="25">
                  <c:v>16.646057036128777</c:v>
                </c:pt>
                <c:pt idx="26">
                  <c:v>16.328486375818226</c:v>
                </c:pt>
                <c:pt idx="27">
                  <c:v>16.02203593840821</c:v>
                </c:pt>
                <c:pt idx="28">
                  <c:v>15.726029364477093</c:v>
                </c:pt>
                <c:pt idx="29">
                  <c:v>15.439846744121766</c:v>
                </c:pt>
                <c:pt idx="30">
                  <c:v>15.162919118178902</c:v>
                </c:pt>
              </c:numCache>
            </c:numRef>
          </c:val>
        </c:ser>
        <c:ser>
          <c:idx val="5"/>
          <c:order val="5"/>
          <c:tx>
            <c:v>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Calculator'!$H$23:$H$53</c:f>
              <c:numCache>
                <c:ptCount val="31"/>
                <c:pt idx="0">
                  <c:v>27.19813778868881</c:v>
                </c:pt>
                <c:pt idx="1">
                  <c:v>27.123294861513042</c:v>
                </c:pt>
                <c:pt idx="2">
                  <c:v>26.90622571467919</c:v>
                </c:pt>
                <c:pt idx="3">
                  <c:v>26.56699911318175</c:v>
                </c:pt>
                <c:pt idx="4">
                  <c:v>26.132731670916243</c:v>
                </c:pt>
                <c:pt idx="5">
                  <c:v>25.63163702226791</c:v>
                </c:pt>
                <c:pt idx="6">
                  <c:v>25.08883556378532</c:v>
                </c:pt>
                <c:pt idx="7">
                  <c:v>24.524446718981462</c:v>
                </c:pt>
                <c:pt idx="8">
                  <c:v>23.953392088362268</c:v>
                </c:pt>
                <c:pt idx="9">
                  <c:v>23.38609054450461</c:v>
                </c:pt>
                <c:pt idx="10">
                  <c:v>22.82943535935692</c:v>
                </c:pt>
                <c:pt idx="11">
                  <c:v>22.287727469850623</c:v>
                </c:pt>
                <c:pt idx="12">
                  <c:v>21.763440509021713</c:v>
                </c:pt>
                <c:pt idx="13">
                  <c:v>21.257799557486805</c:v>
                </c:pt>
                <c:pt idx="14">
                  <c:v>20.771198830265543</c:v>
                </c:pt>
                <c:pt idx="15">
                  <c:v>20.303494364555412</c:v>
                </c:pt>
                <c:pt idx="16">
                  <c:v>19.854205115226605</c:v>
                </c:pt>
                <c:pt idx="17">
                  <c:v>19.42264912553303</c:v>
                </c:pt>
                <c:pt idx="18">
                  <c:v>19.008034584740575</c:v>
                </c:pt>
                <c:pt idx="19">
                  <c:v>18.609519924769646</c:v>
                </c:pt>
                <c:pt idx="20">
                  <c:v>18.226252840464557</c:v>
                </c:pt>
                <c:pt idx="21">
                  <c:v>17.85739504827618</c:v>
                </c:pt>
                <c:pt idx="22">
                  <c:v>17.502137446962</c:v>
                </c:pt>
                <c:pt idx="23">
                  <c:v>17.159708858567853</c:v>
                </c:pt>
                <c:pt idx="24">
                  <c:v>16.829380510591186</c:v>
                </c:pt>
                <c:pt idx="25">
                  <c:v>16.510467726163704</c:v>
                </c:pt>
                <c:pt idx="26">
                  <c:v>16.20232981630813</c:v>
                </c:pt>
                <c:pt idx="27">
                  <c:v>15.90436884630586</c:v>
                </c:pt>
                <c:pt idx="28">
                  <c:v>15.616027728752035</c:v>
                </c:pt>
                <c:pt idx="29">
                  <c:v>15.336787946201582</c:v>
                </c:pt>
                <c:pt idx="30">
                  <c:v>15.066167104187125</c:v>
                </c:pt>
              </c:numCache>
            </c:numRef>
          </c:val>
        </c:ser>
        <c:ser>
          <c:idx val="6"/>
          <c:order val="6"/>
          <c:tx>
            <c:v>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Calculator'!$I$23:$I$53</c:f>
              <c:numCache>
                <c:ptCount val="31"/>
                <c:pt idx="0">
                  <c:v>25.612084852334085</c:v>
                </c:pt>
                <c:pt idx="1">
                  <c:v>25.560003218788864</c:v>
                </c:pt>
                <c:pt idx="2">
                  <c:v>25.407417386592126</c:v>
                </c:pt>
                <c:pt idx="3">
                  <c:v>25.164490284247215</c:v>
                </c:pt>
                <c:pt idx="4">
                  <c:v>24.8458014831608</c:v>
                </c:pt>
                <c:pt idx="5">
                  <c:v>24.46780874640662</c:v>
                </c:pt>
                <c:pt idx="6">
                  <c:v>24.046645813040367</c:v>
                </c:pt>
                <c:pt idx="7">
                  <c:v>23.59667046968459</c:v>
                </c:pt>
                <c:pt idx="8">
                  <c:v>23.129786245959806</c:v>
                </c:pt>
                <c:pt idx="9">
                  <c:v>22.655341587593647</c:v>
                </c:pt>
                <c:pt idx="10">
                  <c:v>22.180364968377894</c:v>
                </c:pt>
                <c:pt idx="11">
                  <c:v>21.709943343596816</c:v>
                </c:pt>
                <c:pt idx="12">
                  <c:v>21.24762328252809</c:v>
                </c:pt>
                <c:pt idx="13">
                  <c:v>20.79577356698792</c:v>
                </c:pt>
                <c:pt idx="14">
                  <c:v>20.355886437321637</c:v>
                </c:pt>
                <c:pt idx="15">
                  <c:v>19.928815456724685</c:v>
                </c:pt>
                <c:pt idx="16">
                  <c:v>19.514957278186618</c:v>
                </c:pt>
                <c:pt idx="17">
                  <c:v>19.114387516905794</c:v>
                </c:pt>
                <c:pt idx="18">
                  <c:v>18.726960757301928</c:v>
                </c:pt>
                <c:pt idx="19">
                  <c:v>18.35238332017387</c:v>
                </c:pt>
                <c:pt idx="20">
                  <c:v>17.99026571807711</c:v>
                </c:pt>
                <c:pt idx="21">
                  <c:v>17.64016014751858</c:v>
                </c:pt>
                <c:pt idx="22">
                  <c:v>17.301587048001164</c:v>
                </c:pt>
                <c:pt idx="23">
                  <c:v>16.97405371829387</c:v>
                </c:pt>
                <c:pt idx="24">
                  <c:v>16.657067187431696</c:v>
                </c:pt>
                <c:pt idx="25">
                  <c:v>16.35014294549157</c:v>
                </c:pt>
                <c:pt idx="26">
                  <c:v>16.052810702060608</c:v>
                </c:pt>
                <c:pt idx="27">
                  <c:v>15.764618020287923</c:v>
                </c:pt>
                <c:pt idx="28">
                  <c:v>15.485132441190048</c:v>
                </c:pt>
                <c:pt idx="29">
                  <c:v>15.213942543338865</c:v>
                </c:pt>
                <c:pt idx="30">
                  <c:v>14.950658259943587</c:v>
                </c:pt>
              </c:numCache>
            </c:numRef>
          </c:val>
        </c:ser>
        <c:ser>
          <c:idx val="7"/>
          <c:order val="7"/>
          <c:tx>
            <c:v>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Calculator'!$J$23:$J$53</c:f>
              <c:numCache>
                <c:ptCount val="31"/>
                <c:pt idx="0">
                  <c:v>24.27027836168778</c:v>
                </c:pt>
                <c:pt idx="1">
                  <c:v>24.231979008300478</c:v>
                </c:pt>
                <c:pt idx="2">
                  <c:v>24.119076602651507</c:v>
                </c:pt>
                <c:pt idx="3">
                  <c:v>23.937224821289394</c:v>
                </c:pt>
                <c:pt idx="4">
                  <c:v>23.69484654214448</c:v>
                </c:pt>
                <c:pt idx="5">
                  <c:v>23.401963104991456</c:v>
                </c:pt>
                <c:pt idx="6">
                  <c:v>23.069044582174413</c:v>
                </c:pt>
                <c:pt idx="7">
                  <c:v>22.706097061635433</c:v>
                </c:pt>
                <c:pt idx="8">
                  <c:v>22.322073298570587</c:v>
                </c:pt>
                <c:pt idx="9">
                  <c:v>21.924587422771214</c:v>
                </c:pt>
                <c:pt idx="10">
                  <c:v>21.51985952160949</c:v>
                </c:pt>
                <c:pt idx="11">
                  <c:v>21.112805102013994</c:v>
                </c:pt>
                <c:pt idx="12">
                  <c:v>20.707198314996674</c:v>
                </c:pt>
                <c:pt idx="13">
                  <c:v>20.305859524383116</c:v>
                </c:pt>
                <c:pt idx="14">
                  <c:v>19.910837738670505</c:v>
                </c:pt>
                <c:pt idx="15">
                  <c:v>19.52357313039718</c:v>
                </c:pt>
                <c:pt idx="16">
                  <c:v>19.14503426593757</c:v>
                </c:pt>
                <c:pt idx="17">
                  <c:v>18.775829972813074</c:v>
                </c:pt>
                <c:pt idx="18">
                  <c:v>18.416298352707305</c:v>
                </c:pt>
                <c:pt idx="19">
                  <c:v>18.06657640444717</c:v>
                </c:pt>
                <c:pt idx="20">
                  <c:v>17.726653802062778</c:v>
                </c:pt>
                <c:pt idx="21">
                  <c:v>17.396414040612928</c:v>
                </c:pt>
                <c:pt idx="22">
                  <c:v>17.07566567843304</c:v>
                </c:pt>
                <c:pt idx="23">
                  <c:v>16.76416590462147</c:v>
                </c:pt>
                <c:pt idx="24">
                  <c:v>16.461638207293113</c:v>
                </c:pt>
                <c:pt idx="25">
                  <c:v>16.167785533747477</c:v>
                </c:pt>
                <c:pt idx="26">
                  <c:v>15.882300020412872</c:v>
                </c:pt>
                <c:pt idx="27">
                  <c:v>15.604870121407004</c:v>
                </c:pt>
                <c:pt idx="28">
                  <c:v>15.335185769834412</c:v>
                </c:pt>
                <c:pt idx="29">
                  <c:v>15.07294205533322</c:v>
                </c:pt>
                <c:pt idx="30">
                  <c:v>14.81784178573195</c:v>
                </c:pt>
              </c:numCache>
            </c:numRef>
          </c:val>
        </c:ser>
        <c:ser>
          <c:idx val="8"/>
          <c:order val="8"/>
          <c:tx>
            <c:v>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Calculator'!$K$23:$K$53</c:f>
              <c:numCache>
                <c:ptCount val="31"/>
                <c:pt idx="0">
                  <c:v>23.107125427445414</c:v>
                </c:pt>
                <c:pt idx="1">
                  <c:v>23.077794834321963</c:v>
                </c:pt>
                <c:pt idx="2">
                  <c:v>22.99098082616183</c:v>
                </c:pt>
                <c:pt idx="3">
                  <c:v>22.850063990020324</c:v>
                </c:pt>
                <c:pt idx="4">
                  <c:v>22.66020950344275</c:v>
                </c:pt>
                <c:pt idx="5">
                  <c:v>22.42778623595182</c:v>
                </c:pt>
                <c:pt idx="6">
                  <c:v>22.159748224001703</c:v>
                </c:pt>
                <c:pt idx="7">
                  <c:v>21.863084383655284</c:v>
                </c:pt>
                <c:pt idx="8">
                  <c:v>21.54439936934417</c:v>
                </c:pt>
                <c:pt idx="9">
                  <c:v>21.209643520670088</c:v>
                </c:pt>
                <c:pt idx="10">
                  <c:v>20.863977208427023</c:v>
                </c:pt>
                <c:pt idx="11">
                  <c:v>20.51173855917576</c:v>
                </c:pt>
                <c:pt idx="12">
                  <c:v>20.156480397341504</c:v>
                </c:pt>
                <c:pt idx="13">
                  <c:v>19.801046807459496</c:v>
                </c:pt>
                <c:pt idx="14">
                  <c:v>19.44766721501001</c:v>
                </c:pt>
                <c:pt idx="15">
                  <c:v>19.098053329573993</c:v>
                </c:pt>
                <c:pt idx="16">
                  <c:v>18.753490329968376</c:v>
                </c:pt>
                <c:pt idx="17">
                  <c:v>18.414917984914158</c:v>
                </c:pt>
                <c:pt idx="18">
                  <c:v>18.083000196288562</c:v>
                </c:pt>
                <c:pt idx="19">
                  <c:v>17.758183095638277</c:v>
                </c:pt>
                <c:pt idx="20">
                  <c:v>17.44074268189697</c:v>
                </c:pt>
                <c:pt idx="21">
                  <c:v>17.13082334913896</c:v>
                </c:pt>
                <c:pt idx="22">
                  <c:v>16.82846872417307</c:v>
                </c:pt>
                <c:pt idx="23">
                  <c:v>16.533646150739315</c:v>
                </c:pt>
                <c:pt idx="24">
                  <c:v>16.246266003886014</c:v>
                </c:pt>
                <c:pt idx="25">
                  <c:v>15.96619684334512</c:v>
                </c:pt>
                <c:pt idx="26">
                  <c:v>15.693277244421164</c:v>
                </c:pt>
                <c:pt idx="27">
                  <c:v>15.4273249914443</c:v>
                </c:pt>
                <c:pt idx="28">
                  <c:v>15.1681441867406</c:v>
                </c:pt>
                <c:pt idx="29">
                  <c:v>14.915530717647943</c:v>
                </c:pt>
                <c:pt idx="30">
                  <c:v>14.669276433588664</c:v>
                </c:pt>
              </c:numCache>
            </c:numRef>
          </c:val>
        </c:ser>
        <c:ser>
          <c:idx val="9"/>
          <c:order val="9"/>
          <c:tx>
            <c:v>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Calculator'!$L$23:$L$53</c:f>
              <c:numCache>
                <c:ptCount val="31"/>
                <c:pt idx="0">
                  <c:v>22.08031697760262</c:v>
                </c:pt>
                <c:pt idx="1">
                  <c:v>22.057146125729133</c:v>
                </c:pt>
                <c:pt idx="2">
                  <c:v>21.988372286918818</c:v>
                </c:pt>
                <c:pt idx="3">
                  <c:v>21.8761351809247</c:v>
                </c:pt>
                <c:pt idx="4">
                  <c:v>21.723762319204553</c:v>
                </c:pt>
                <c:pt idx="5">
                  <c:v>21.535461687173736</c:v>
                </c:pt>
                <c:pt idx="6">
                  <c:v>21.315975689092397</c:v>
                </c:pt>
                <c:pt idx="7">
                  <c:v>21.07024871271588</c:v>
                </c:pt>
                <c:pt idx="8">
                  <c:v>20.80314630871588</c:v>
                </c:pt>
                <c:pt idx="9">
                  <c:v>20.519245388072854</c:v>
                </c:pt>
                <c:pt idx="10">
                  <c:v>20.22269821158243</c:v>
                </c:pt>
                <c:pt idx="11">
                  <c:v>19.917161596430095</c:v>
                </c:pt>
                <c:pt idx="12">
                  <c:v>19.605777178350657</c:v>
                </c:pt>
                <c:pt idx="13">
                  <c:v>19.291187504881073</c:v>
                </c:pt>
                <c:pt idx="14">
                  <c:v>18.975574421927753</c:v>
                </c:pt>
                <c:pt idx="15">
                  <c:v>18.66070910161103</c:v>
                </c:pt>
                <c:pt idx="16">
                  <c:v>18.348006101653503</c:v>
                </c:pt>
                <c:pt idx="17">
                  <c:v>18.038576493888872</c:v>
                </c:pt>
                <c:pt idx="18">
                  <c:v>17.73327715187191</c:v>
                </c:pt>
                <c:pt idx="19">
                  <c:v>17.432754748520665</c:v>
                </c:pt>
                <c:pt idx="20">
                  <c:v>17.137483979965083</c:v>
                </c:pt>
                <c:pt idx="21">
                  <c:v>16.847800121812213</c:v>
                </c:pt>
                <c:pt idx="22">
                  <c:v>16.563926350228765</c:v>
                </c:pt>
                <c:pt idx="23">
                  <c:v>16.285996412031036</c:v>
                </c:pt>
                <c:pt idx="24">
                  <c:v>16.014073271288865</c:v>
                </c:pt>
                <c:pt idx="25">
                  <c:v>15.74816434046996</c:v>
                </c:pt>
                <c:pt idx="26">
                  <c:v>15.488233851927323</c:v>
                </c:pt>
                <c:pt idx="27">
                  <c:v>15.234212859399218</c:v>
                </c:pt>
                <c:pt idx="28">
                  <c:v>14.986007290315868</c:v>
                </c:pt>
                <c:pt idx="29">
                  <c:v>14.74350440425017</c:v>
                </c:pt>
                <c:pt idx="30">
                  <c:v>14.506577953820745</c:v>
                </c:pt>
              </c:numCache>
            </c:numRef>
          </c:val>
        </c:ser>
        <c:ser>
          <c:idx val="10"/>
          <c:order val="10"/>
          <c:tx>
            <c:v>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Calculator'!$M$23:$M$53</c:f>
              <c:numCache>
                <c:ptCount val="31"/>
                <c:pt idx="0">
                  <c:v>21.160964353747577</c:v>
                </c:pt>
                <c:pt idx="1">
                  <c:v>21.142204964923906</c:v>
                </c:pt>
                <c:pt idx="2">
                  <c:v>21.086413095681245</c:v>
                </c:pt>
                <c:pt idx="3">
                  <c:v>20.995006594664872</c:v>
                </c:pt>
                <c:pt idx="4">
                  <c:v>20.870218818124457</c:v>
                </c:pt>
                <c:pt idx="5">
                  <c:v>20.714926813693367</c:v>
                </c:pt>
                <c:pt idx="6">
                  <c:v>20.532449872085195</c:v>
                </c:pt>
                <c:pt idx="7">
                  <c:v>20.326345134575394</c:v>
                </c:pt>
                <c:pt idx="8">
                  <c:v>20.100222182038546</c:v>
                </c:pt>
                <c:pt idx="9">
                  <c:v>19.857590846546746</c:v>
                </c:pt>
                <c:pt idx="10">
                  <c:v>19.601748418349608</c:v>
                </c:pt>
                <c:pt idx="11">
                  <c:v>19.33570579387014</c:v>
                </c:pt>
                <c:pt idx="12">
                  <c:v>19.062147740112202</c:v>
                </c:pt>
                <c:pt idx="13">
                  <c:v>18.783420313103477</c:v>
                </c:pt>
                <c:pt idx="14">
                  <c:v>18.501538061443128</c:v>
                </c:pt>
                <c:pt idx="15">
                  <c:v>18.21820433135685</c:v>
                </c:pt>
                <c:pt idx="16">
                  <c:v>17.934839203328337</c:v>
                </c:pt>
                <c:pt idx="17">
                  <c:v>17.65261093159426</c:v>
                </c:pt>
                <c:pt idx="18">
                  <c:v>17.372467990838818</c:v>
                </c:pt>
                <c:pt idx="19">
                  <c:v>17.095169851639316</c:v>
                </c:pt>
                <c:pt idx="20">
                  <c:v>16.82131538288411</c:v>
                </c:pt>
                <c:pt idx="21">
                  <c:v>16.551368335887368</c:v>
                </c:pt>
                <c:pt idx="22">
                  <c:v>16.285679740585874</c:v>
                </c:pt>
                <c:pt idx="23">
                  <c:v>16.024507281793735</c:v>
                </c:pt>
                <c:pt idx="24">
                  <c:v>15.768031861464443</c:v>
                </c:pt>
                <c:pt idx="25">
                  <c:v>15.51637162247456</c:v>
                </c:pt>
                <c:pt idx="26">
                  <c:v>15.269593734275293</c:v>
                </c:pt>
                <c:pt idx="27">
                  <c:v>15.027724237940012</c:v>
                </c:pt>
                <c:pt idx="28">
                  <c:v>14.790756229479626</c:v>
                </c:pt>
                <c:pt idx="29">
                  <c:v>14.558656633660057</c:v>
                </c:pt>
                <c:pt idx="30">
                  <c:v>14.331371790946587</c:v>
                </c:pt>
              </c:numCache>
            </c:numRef>
          </c:val>
        </c:ser>
        <c:ser>
          <c:idx val="11"/>
          <c:order val="11"/>
          <c:tx>
            <c:v>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Calculator'!$N$23:$N$53</c:f>
              <c:numCache>
                <c:ptCount val="31"/>
                <c:pt idx="0">
                  <c:v>20.328462124145656</c:v>
                </c:pt>
                <c:pt idx="1">
                  <c:v>20.31296967768811</c:v>
                </c:pt>
                <c:pt idx="2">
                  <c:v>20.26682531031644</c:v>
                </c:pt>
                <c:pt idx="3">
                  <c:v>20.191004590374675</c:v>
                </c:pt>
                <c:pt idx="4">
                  <c:v>20.087059002876707</c:v>
                </c:pt>
                <c:pt idx="5">
                  <c:v>19.957015220197036</c:v>
                </c:pt>
                <c:pt idx="6">
                  <c:v>19.803253388358492</c:v>
                </c:pt>
                <c:pt idx="7">
                  <c:v>19.628378532692597</c:v>
                </c:pt>
                <c:pt idx="8">
                  <c:v>19.435097698378577</c:v>
                </c:pt>
                <c:pt idx="9">
                  <c:v>19.226112247080053</c:v>
                </c:pt>
                <c:pt idx="10">
                  <c:v>19.004030867469538</c:v>
                </c:pt>
                <c:pt idx="11">
                  <c:v>18.771305224353966</c:v>
                </c:pt>
                <c:pt idx="12">
                  <c:v>18.53018733403209</c:v>
                </c:pt>
                <c:pt idx="13">
                  <c:v>18.282705919062654</c:v>
                </c:pt>
                <c:pt idx="14">
                  <c:v>18.030658098757787</c:v>
                </c:pt>
                <c:pt idx="15">
                  <c:v>17.77561260004046</c:v>
                </c:pt>
                <c:pt idx="16">
                  <c:v>17.518920974396632</c:v>
                </c:pt>
                <c:pt idx="17">
                  <c:v>17.261733856025536</c:v>
                </c:pt>
                <c:pt idx="18">
                  <c:v>17.005019927045453</c:v>
                </c:pt>
                <c:pt idx="19">
                  <c:v>16.749585861536723</c:v>
                </c:pt>
                <c:pt idx="20">
                  <c:v>16.496096045187826</c:v>
                </c:pt>
                <c:pt idx="21">
                  <c:v>16.245091290549897</c:v>
                </c:pt>
                <c:pt idx="22">
                  <c:v>15.997006090231913</c:v>
                </c:pt>
                <c:pt idx="23">
                  <c:v>15.752184183828719</c:v>
                </c:pt>
                <c:pt idx="24">
                  <c:v>15.510892375289604</c:v>
                </c:pt>
                <c:pt idx="25">
                  <c:v>15.273332642322977</c:v>
                </c:pt>
                <c:pt idx="26">
                  <c:v>15.039652642956012</c:v>
                </c:pt>
                <c:pt idx="27">
                  <c:v>14.80995475856152</c:v>
                </c:pt>
                <c:pt idx="28">
                  <c:v>14.584303826881575</c:v>
                </c:pt>
                <c:pt idx="29">
                  <c:v>14.36273371979338</c:v>
                </c:pt>
                <c:pt idx="30">
                  <c:v>14.145252913794327</c:v>
                </c:pt>
              </c:numCache>
            </c:numRef>
          </c:val>
        </c:ser>
        <c:ser>
          <c:idx val="12"/>
          <c:order val="12"/>
          <c:tx>
            <c:v>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Calculator'!$O$23:$O$53</c:f>
              <c:numCache>
                <c:ptCount val="31"/>
                <c:pt idx="0">
                  <c:v>19.567595666979773</c:v>
                </c:pt>
                <c:pt idx="1">
                  <c:v>19.55458971763933</c:v>
                </c:pt>
                <c:pt idx="2">
                  <c:v>19.51580741347447</c:v>
                </c:pt>
                <c:pt idx="3">
                  <c:v>19.451941451988702</c:v>
                </c:pt>
                <c:pt idx="4">
                  <c:v>19.36410158131146</c:v>
                </c:pt>
                <c:pt idx="5">
                  <c:v>19.253753078919086</c:v>
                </c:pt>
                <c:pt idx="6">
                  <c:v>19.12264067890799</c:v>
                </c:pt>
                <c:pt idx="7">
                  <c:v>18.972705678340883</c:v>
                </c:pt>
                <c:pt idx="8">
                  <c:v>18.80600357810026</c:v>
                </c:pt>
                <c:pt idx="9">
                  <c:v>18.624628286554707</c:v>
                </c:pt>
                <c:pt idx="10">
                  <c:v>18.430647063765146</c:v>
                </c:pt>
                <c:pt idx="11">
                  <c:v>18.22604843869811</c:v>
                </c:pt>
                <c:pt idx="12">
                  <c:v>18.012703619333415</c:v>
                </c:pt>
                <c:pt idx="13">
                  <c:v>17.79234061977615</c:v>
                </c:pt>
                <c:pt idx="14">
                  <c:v>17.566529499910242</c:v>
                </c:pt>
                <c:pt idx="15">
                  <c:v>17.336676706948904</c:v>
                </c:pt>
                <c:pt idx="16">
                  <c:v>17.1040264295755</c:v>
                </c:pt>
                <c:pt idx="17">
                  <c:v>16.869667016604964</c:v>
                </c:pt>
                <c:pt idx="18">
                  <c:v>16.634540776691267</c:v>
                </c:pt>
                <c:pt idx="19">
                  <c:v>16.39945578917293</c:v>
                </c:pt>
                <c:pt idx="20">
                  <c:v>16.16509866838076</c:v>
                </c:pt>
                <c:pt idx="21">
                  <c:v>15.932047505211901</c:v>
                </c:pt>
                <c:pt idx="22">
                  <c:v>15.700784446796403</c:v>
                </c:pt>
                <c:pt idx="23">
                  <c:v>15.471707564445438</c:v>
                </c:pt>
                <c:pt idx="24">
                  <c:v>15.245141804771109</c:v>
                </c:pt>
                <c:pt idx="25">
                  <c:v>15.02134892496782</c:v>
                </c:pt>
                <c:pt idx="26">
                  <c:v>14.800536387817274</c:v>
                </c:pt>
                <c:pt idx="27">
                  <c:v>14.582865241902683</c:v>
                </c:pt>
                <c:pt idx="28">
                  <c:v>14.368457043866151</c:v>
                </c:pt>
                <c:pt idx="29">
                  <c:v>14.157399897359797</c:v>
                </c:pt>
                <c:pt idx="30">
                  <c:v>13.949753691623945</c:v>
                </c:pt>
              </c:numCache>
            </c:numRef>
          </c:val>
        </c:ser>
        <c:ser>
          <c:idx val="13"/>
          <c:order val="13"/>
          <c:tx>
            <c:v>13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Calculator'!$P$23:$P$53</c:f>
              <c:numCache>
                <c:ptCount val="31"/>
                <c:pt idx="0">
                  <c:v>18.86681049258761</c:v>
                </c:pt>
                <c:pt idx="1">
                  <c:v>18.855740682373675</c:v>
                </c:pt>
                <c:pt idx="2">
                  <c:v>18.822702512740513</c:v>
                </c:pt>
                <c:pt idx="3">
                  <c:v>18.768201106904773</c:v>
                </c:pt>
                <c:pt idx="4">
                  <c:v>18.693050375896306</c:v>
                </c:pt>
                <c:pt idx="5">
                  <c:v>18.598334085820298</c:v>
                </c:pt>
                <c:pt idx="6">
                  <c:v>18.485356839214457</c:v>
                </c:pt>
                <c:pt idx="7">
                  <c:v>18.3555893576492</c:v>
                </c:pt>
                <c:pt idx="8">
                  <c:v>18.210612439392435</c:v>
                </c:pt>
                <c:pt idx="9">
                  <c:v>18.05206342435749</c:v>
                </c:pt>
                <c:pt idx="10">
                  <c:v>17.881588108803893</c:v>
                </c:pt>
                <c:pt idx="11">
                  <c:v>17.700800017616352</c:v>
                </c:pt>
                <c:pt idx="12">
                  <c:v>17.511247940159514</c:v>
                </c:pt>
                <c:pt idx="13">
                  <c:v>17.314391790248923</c:v>
                </c:pt>
                <c:pt idx="14">
                  <c:v>17.11158622395501</c:v>
                </c:pt>
                <c:pt idx="15">
                  <c:v>16.904071050514194</c:v>
                </c:pt>
                <c:pt idx="16">
                  <c:v>16.69296727540289</c:v>
                </c:pt>
                <c:pt idx="17">
                  <c:v>16.47927757603963</c:v>
                </c:pt>
                <c:pt idx="18">
                  <c:v>16.263890080625753</c:v>
                </c:pt>
                <c:pt idx="19">
                  <c:v>16.047584455015155</c:v>
                </c:pt>
                <c:pt idx="20">
                  <c:v>15.83103946607202</c:v>
                </c:pt>
                <c:pt idx="21">
                  <c:v>15.614841357788201</c:v>
                </c:pt>
                <c:pt idx="22">
                  <c:v>15.399492532760622</c:v>
                </c:pt>
                <c:pt idx="23">
                  <c:v>15.18542016804523</c:v>
                </c:pt>
                <c:pt idx="24">
                  <c:v>14.972984507697388</c:v>
                </c:pt>
                <c:pt idx="25">
                  <c:v>14.762486664639429</c:v>
                </c:pt>
                <c:pt idx="26">
                  <c:v>14.554175833951426</c:v>
                </c:pt>
                <c:pt idx="27">
                  <c:v>14.348255871250316</c:v>
                </c:pt>
                <c:pt idx="28">
                  <c:v>14.144891226725456</c:v>
                </c:pt>
                <c:pt idx="29">
                  <c:v>13.944212250697273</c:v>
                </c:pt>
                <c:pt idx="30">
                  <c:v>13.746319902958968</c:v>
                </c:pt>
              </c:numCache>
            </c:numRef>
          </c:val>
        </c:ser>
        <c:ser>
          <c:idx val="14"/>
          <c:order val="14"/>
          <c:tx>
            <c:v>14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Calculator'!$Q$23:$Q$53</c:f>
              <c:numCache>
                <c:ptCount val="31"/>
                <c:pt idx="0">
                  <c:v>18.217124770771864</c:v>
                </c:pt>
                <c:pt idx="1">
                  <c:v>18.207591917215215</c:v>
                </c:pt>
                <c:pt idx="2">
                  <c:v>18.179120830406102</c:v>
                </c:pt>
                <c:pt idx="3">
                  <c:v>18.13208836015267</c:v>
                </c:pt>
                <c:pt idx="4">
                  <c:v>18.067104521305303</c:v>
                </c:pt>
                <c:pt idx="5">
                  <c:v>17.984987080070937</c:v>
                </c:pt>
                <c:pt idx="6">
                  <c:v>17.886729092646476</c:v>
                </c:pt>
                <c:pt idx="7">
                  <c:v>17.77346196762439</c:v>
                </c:pt>
                <c:pt idx="8">
                  <c:v>17.646416710666205</c:v>
                </c:pt>
                <c:pt idx="9">
                  <c:v>17.506885800877793</c:v>
                </c:pt>
                <c:pt idx="10">
                  <c:v>17.356187720009903</c:v>
                </c:pt>
                <c:pt idx="11">
                  <c:v>17.195635604997626</c:v>
                </c:pt>
                <c:pt idx="12">
                  <c:v>17.026510915695038</c:v>
                </c:pt>
                <c:pt idx="13">
                  <c:v>16.850042478146847</c:v>
                </c:pt>
                <c:pt idx="14">
                  <c:v>16.66739082772645</c:v>
                </c:pt>
                <c:pt idx="15">
                  <c:v>16.479637457467735</c:v>
                </c:pt>
                <c:pt idx="16">
                  <c:v>16.287778374683548</c:v>
                </c:pt>
                <c:pt idx="17">
                  <c:v>16.092721268807033</c:v>
                </c:pt>
                <c:pt idx="18">
                  <c:v>15.895285573332554</c:v>
                </c:pt>
                <c:pt idx="19">
                  <c:v>15.696204741175059</c:v>
                </c:pt>
                <c:pt idx="20">
                  <c:v>15.496130124217176</c:v>
                </c:pt>
                <c:pt idx="21">
                  <c:v>15.295635936802254</c:v>
                </c:pt>
                <c:pt idx="22">
                  <c:v>15.095224876566908</c:v>
                </c:pt>
                <c:pt idx="23">
                  <c:v>14.895334065669587</c:v>
                </c:pt>
                <c:pt idx="24">
                  <c:v>14.696341056077394</c:v>
                </c:pt>
                <c:pt idx="25">
                  <c:v>14.498569711698298</c:v>
                </c:pt>
                <c:pt idx="26">
                  <c:v>14.302295837206557</c:v>
                </c:pt>
                <c:pt idx="27">
                  <c:v>14.10775246898362</c:v>
                </c:pt>
                <c:pt idx="28">
                  <c:v>13.915134778902482</c:v>
                </c:pt>
                <c:pt idx="29">
                  <c:v>13.724604568218908</c:v>
                </c:pt>
                <c:pt idx="30">
                  <c:v>13.536294348137561</c:v>
                </c:pt>
              </c:numCache>
            </c:numRef>
          </c:val>
        </c:ser>
        <c:ser>
          <c:idx val="15"/>
          <c:order val="15"/>
          <c:tx>
            <c:v>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Calculator'!$R$23:$R$53</c:f>
              <c:numCache>
                <c:ptCount val="31"/>
                <c:pt idx="0">
                  <c:v>17.611417949064045</c:v>
                </c:pt>
                <c:pt idx="1">
                  <c:v>17.603125506297253</c:v>
                </c:pt>
                <c:pt idx="2">
                  <c:v>17.5783449989453</c:v>
                </c:pt>
                <c:pt idx="3">
                  <c:v>17.53736319580944</c:v>
                </c:pt>
                <c:pt idx="4">
                  <c:v>17.480646023828193</c:v>
                </c:pt>
                <c:pt idx="5">
                  <c:v>17.408821520871577</c:v>
                </c:pt>
                <c:pt idx="6">
                  <c:v>17.322657805610785</c:v>
                </c:pt>
                <c:pt idx="7">
                  <c:v>17.22303761702213</c:v>
                </c:pt>
                <c:pt idx="8">
                  <c:v>17.110931075720973</c:v>
                </c:pt>
                <c:pt idx="9">
                  <c:v>16.987368250165023</c:v>
                </c:pt>
                <c:pt idx="10">
                  <c:v>16.853412905915825</c:v>
                </c:pt>
                <c:pt idx="11">
                  <c:v>16.710138522346355</c:v>
                </c:pt>
                <c:pt idx="12">
                  <c:v>16.558607328150963</c:v>
                </c:pt>
                <c:pt idx="13">
                  <c:v>16.399852778669242</c:v>
                </c:pt>
                <c:pt idx="14">
                  <c:v>16.234865607049276</c:v>
                </c:pt>
                <c:pt idx="15">
                  <c:v>16.064583347195846</c:v>
                </c:pt>
                <c:pt idx="16">
                  <c:v>15.889883056661914</c:v>
                </c:pt>
                <c:pt idx="17">
                  <c:v>15.711576860064833</c:v>
                </c:pt>
                <c:pt idx="18">
                  <c:v>15.530409879996299</c:v>
                </c:pt>
                <c:pt idx="19">
                  <c:v>15.347060111439053</c:v>
                </c:pt>
                <c:pt idx="20">
                  <c:v>15.162139815467981</c:v>
                </c:pt>
                <c:pt idx="21">
                  <c:v>14.976198047555489</c:v>
                </c:pt>
                <c:pt idx="22">
                  <c:v>14.789723986042361</c:v>
                </c:pt>
                <c:pt idx="23">
                  <c:v>14.6031507803582</c:v>
                </c:pt>
                <c:pt idx="24">
                  <c:v>14.416859691534112</c:v>
                </c:pt>
                <c:pt idx="25">
                  <c:v>14.231184346375045</c:v>
                </c:pt>
                <c:pt idx="26">
                  <c:v>14.046414969675363</c:v>
                </c:pt>
                <c:pt idx="27">
                  <c:v>13.862802495414108</c:v>
                </c:pt>
                <c:pt idx="28">
                  <c:v>13.680562487988468</c:v>
                </c:pt>
                <c:pt idx="29">
                  <c:v>13.499878828692447</c:v>
                </c:pt>
                <c:pt idx="30">
                  <c:v>13.32090714150545</c:v>
                </c:pt>
              </c:numCache>
            </c:numRef>
          </c:val>
        </c:ser>
        <c:ser>
          <c:idx val="16"/>
          <c:order val="16"/>
          <c:tx>
            <c:v>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Calculator'!$S$23:$S$53</c:f>
              <c:numCache>
                <c:ptCount val="31"/>
                <c:pt idx="0">
                  <c:v>17.04394942844702</c:v>
                </c:pt>
                <c:pt idx="1">
                  <c:v>17.036672511649964</c:v>
                </c:pt>
                <c:pt idx="2">
                  <c:v>17.014916608966985</c:v>
                </c:pt>
                <c:pt idx="3">
                  <c:v>16.97890374940621</c:v>
                </c:pt>
                <c:pt idx="4">
                  <c:v>16.92899577638139</c:v>
                </c:pt>
                <c:pt idx="5">
                  <c:v>16.86568263370075</c:v>
                </c:pt>
                <c:pt idx="6">
                  <c:v>16.78956708186308</c:v>
                </c:pt>
                <c:pt idx="7">
                  <c:v>16.701346807774033</c:v>
                </c:pt>
                <c:pt idx="8">
                  <c:v>16.60179497710124</c:v>
                </c:pt>
                <c:pt idx="9">
                  <c:v>16.491740266460134</c:v>
                </c:pt>
                <c:pt idx="10">
                  <c:v>16.372047316709253</c:v>
                </c:pt>
                <c:pt idx="11">
                  <c:v>16.24359839162803</c:v>
                </c:pt>
                <c:pt idx="12">
                  <c:v>16.107276834463974</c:v>
                </c:pt>
                <c:pt idx="13">
                  <c:v>15.963952713493317</c:v>
                </c:pt>
                <c:pt idx="14">
                  <c:v>15.814470857629885</c:v>
                </c:pt>
                <c:pt idx="15">
                  <c:v>15.659641318834527</c:v>
                </c:pt>
                <c:pt idx="16">
                  <c:v>15.500232167723274</c:v>
                </c:pt>
                <c:pt idx="17">
                  <c:v>15.336964434744393</c:v>
                </c:pt>
                <c:pt idx="18">
                  <c:v>15.170508949670227</c:v>
                </c:pt>
                <c:pt idx="19">
                  <c:v>15.001484802238423</c:v>
                </c:pt>
                <c:pt idx="20">
                  <c:v>14.830459140531723</c:v>
                </c:pt>
                <c:pt idx="21">
                  <c:v>14.65794803480303</c:v>
                </c:pt>
                <c:pt idx="22">
                  <c:v>14.48441815712053</c:v>
                </c:pt>
                <c:pt idx="23">
                  <c:v>14.310289056520599</c:v>
                </c:pt>
                <c:pt idx="24">
                  <c:v>14.135935841473371</c:v>
                </c:pt>
                <c:pt idx="25">
                  <c:v>13.96169211359334</c:v>
                </c:pt>
                <c:pt idx="26">
                  <c:v>13.78785302679442</c:v>
                </c:pt>
                <c:pt idx="27">
                  <c:v>13.614678373377405</c:v>
                </c:pt>
                <c:pt idx="28">
                  <c:v>13.442395622302666</c:v>
                </c:pt>
                <c:pt idx="29">
                  <c:v>13.271202855006841</c:v>
                </c:pt>
                <c:pt idx="30">
                  <c:v>13.101271560704467</c:v>
                </c:pt>
              </c:numCache>
            </c:numRef>
          </c:val>
        </c:ser>
        <c:ser>
          <c:idx val="17"/>
          <c:order val="17"/>
          <c:tx>
            <c:v>17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Calculator'!$T$23:$T$53</c:f>
              <c:numCache>
                <c:ptCount val="31"/>
                <c:pt idx="0">
                  <c:v>16.510023415244927</c:v>
                </c:pt>
                <c:pt idx="1">
                  <c:v>16.503588399304064</c:v>
                </c:pt>
                <c:pt idx="2">
                  <c:v>16.484342117507637</c:v>
                </c:pt>
                <c:pt idx="3">
                  <c:v>16.452459116927646</c:v>
                </c:pt>
                <c:pt idx="4">
                  <c:v>16.40822458118599</c:v>
                </c:pt>
                <c:pt idx="5">
                  <c:v>16.352026106648527</c:v>
                </c:pt>
                <c:pt idx="6">
                  <c:v>16.284342886773445</c:v>
                </c:pt>
                <c:pt idx="7">
                  <c:v>16.205732917011662</c:v>
                </c:pt>
                <c:pt idx="8">
                  <c:v>16.116818900391596</c:v>
                </c:pt>
                <c:pt idx="9">
                  <c:v>16.0182735434219</c:v>
                </c:pt>
                <c:pt idx="10">
                  <c:v>15.91080488923416</c:v>
                </c:pt>
                <c:pt idx="11">
                  <c:v>15.79514225118819</c:v>
                </c:pt>
                <c:pt idx="12">
                  <c:v>15.672023199496694</c:v>
                </c:pt>
                <c:pt idx="13">
                  <c:v>15.54218193021254</c:v>
                </c:pt>
                <c:pt idx="14">
                  <c:v>15.406339223023394</c:v>
                </c:pt>
                <c:pt idx="15">
                  <c:v>15.265194081757564</c:v>
                </c:pt>
                <c:pt idx="16">
                  <c:v>15.11941705600864</c:v>
                </c:pt>
                <c:pt idx="17">
                  <c:v>14.969645167246641</c:v>
                </c:pt>
                <c:pt idx="18">
                  <c:v>14.81647830883862</c:v>
                </c:pt>
                <c:pt idx="19">
                  <c:v>14.660476955136039</c:v>
                </c:pt>
                <c:pt idx="20">
                  <c:v>14.502160997479958</c:v>
                </c:pt>
                <c:pt idx="21">
                  <c:v>14.342009521279671</c:v>
                </c:pt>
                <c:pt idx="22">
                  <c:v>14.180461344778436</c:v>
                </c:pt>
                <c:pt idx="23">
                  <c:v>14.01791615352738</c:v>
                </c:pt>
                <c:pt idx="24">
                  <c:v>13.854736082199786</c:v>
                </c:pt>
                <c:pt idx="25">
                  <c:v>13.691247614994841</c:v>
                </c:pt>
                <c:pt idx="26">
                  <c:v>13.527743695851225</c:v>
                </c:pt>
                <c:pt idx="27">
                  <c:v>13.364485958862343</c:v>
                </c:pt>
                <c:pt idx="28">
                  <c:v>13.201707006917118</c:v>
                </c:pt>
                <c:pt idx="29">
                  <c:v>13.039612682273757</c:v>
                </c:pt>
                <c:pt idx="30">
                  <c:v>12.87838428634366</c:v>
                </c:pt>
              </c:numCache>
            </c:numRef>
          </c:val>
        </c:ser>
        <c:ser>
          <c:idx val="18"/>
          <c:order val="18"/>
          <c:tx>
            <c:v>18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Calculator'!$U$23:$U$53</c:f>
              <c:numCache>
                <c:ptCount val="31"/>
                <c:pt idx="0">
                  <c:v>16.005749714161624</c:v>
                </c:pt>
                <c:pt idx="1">
                  <c:v>16.000020423658164</c:v>
                </c:pt>
                <c:pt idx="2">
                  <c:v>15.982879330723028</c:v>
                </c:pt>
                <c:pt idx="3">
                  <c:v>15.954465526335177</c:v>
                </c:pt>
                <c:pt idx="4">
                  <c:v>15.915006748598035</c:v>
                </c:pt>
                <c:pt idx="5">
                  <c:v>15.86481349733261</c:v>
                </c:pt>
                <c:pt idx="6">
                  <c:v>15.804271241874037</c:v>
                </c:pt>
                <c:pt idx="7">
                  <c:v>15.733831120342556</c:v>
                </c:pt>
                <c:pt idx="8">
                  <c:v>15.653999579873602</c:v>
                </c:pt>
                <c:pt idx="9">
                  <c:v>15.565327423236505</c:v>
                </c:pt>
                <c:pt idx="10">
                  <c:v>15.468398710366891</c:v>
                </c:pt>
                <c:pt idx="11">
                  <c:v>15.363819919144266</c:v>
                </c:pt>
                <c:pt idx="12">
                  <c:v>15.25220970579867</c:v>
                </c:pt>
                <c:pt idx="13">
                  <c:v>15.13418952988257</c:v>
                </c:pt>
                <c:pt idx="14">
                  <c:v>15.01037532965536</c:v>
                </c:pt>
                <c:pt idx="15">
                  <c:v>14.881370357639575</c:v>
                </c:pt>
                <c:pt idx="16">
                  <c:v>14.74775921797516</c:v>
                </c:pt>
                <c:pt idx="17">
                  <c:v>14.610103090153384</c:v>
                </c:pt>
                <c:pt idx="18">
                  <c:v>14.468936079196311</c:v>
                </c:pt>
                <c:pt idx="19">
                  <c:v>14.324762600407045</c:v>
                </c:pt>
                <c:pt idx="20">
                  <c:v>14.17805568647989</c:v>
                </c:pt>
                <c:pt idx="21">
                  <c:v>14.029256094418967</c:v>
                </c:pt>
                <c:pt idx="22">
                  <c:v>13.878772087454188</c:v>
                </c:pt>
                <c:pt idx="23">
                  <c:v>13.726979771004062</c:v>
                </c:pt>
                <c:pt idx="24">
                  <c:v>13.574223869888979</c:v>
                </c:pt>
                <c:pt idx="25">
                  <c:v>13.420818844861666</c:v>
                </c:pt>
                <c:pt idx="26">
                  <c:v>13.26705025879942</c:v>
                </c:pt>
                <c:pt idx="27">
                  <c:v>13.11317631559749</c:v>
                </c:pt>
                <c:pt idx="28">
                  <c:v>12.95942950719084</c:v>
                </c:pt>
                <c:pt idx="29">
                  <c:v>12.806018315724636</c:v>
                </c:pt>
                <c:pt idx="30">
                  <c:v>12.653128928396605</c:v>
                </c:pt>
              </c:numCache>
            </c:numRef>
          </c:val>
        </c:ser>
        <c:ser>
          <c:idx val="19"/>
          <c:order val="19"/>
          <c:tx>
            <c:v>19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Calculator'!$V$23:$V$53</c:f>
              <c:numCache>
                <c:ptCount val="31"/>
                <c:pt idx="0">
                  <c:v>15.527869282023461</c:v>
                </c:pt>
                <c:pt idx="1">
                  <c:v>15.522737415975914</c:v>
                </c:pt>
                <c:pt idx="2">
                  <c:v>15.507379514049092</c:v>
                </c:pt>
                <c:pt idx="3">
                  <c:v>15.48190776369976</c:v>
                </c:pt>
                <c:pt idx="4">
                  <c:v>15.446506184945791</c:v>
                </c:pt>
                <c:pt idx="5">
                  <c:v>15.401426345077478</c:v>
                </c:pt>
                <c:pt idx="6">
                  <c:v>15.346981652724871</c:v>
                </c:pt>
                <c:pt idx="7">
                  <c:v>15.283540495686081</c:v>
                </c:pt>
                <c:pt idx="8">
                  <c:v>15.211518524987701</c:v>
                </c:pt>
                <c:pt idx="9">
                  <c:v>15.131370403929019</c:v>
                </c:pt>
                <c:pt idx="10">
                  <c:v>15.043581336210144</c:v>
                </c:pt>
                <c:pt idx="11">
                  <c:v>14.94865866441641</c:v>
                </c:pt>
                <c:pt idx="12">
                  <c:v>14.847123793208425</c:v>
                </c:pt>
                <c:pt idx="13">
                  <c:v>14.739504645296789</c:v>
                </c:pt>
                <c:pt idx="14">
                  <c:v>14.626328807444324</c:v>
                </c:pt>
                <c:pt idx="15">
                  <c:v>14.508117472641167</c:v>
                </c:pt>
                <c:pt idx="16">
                  <c:v>14.3853802367231</c:v>
                </c:pt>
                <c:pt idx="17">
                  <c:v>14.25861076554562</c:v>
                </c:pt>
                <c:pt idx="18">
                  <c:v>14.128283313879741</c:v>
                </c:pt>
                <c:pt idx="19">
                  <c:v>13.994850050057671</c:v>
                </c:pt>
                <c:pt idx="20">
                  <c:v>13.858739120941031</c:v>
                </c:pt>
                <c:pt idx="21">
                  <c:v>13.720353379363422</c:v>
                </c:pt>
                <c:pt idx="22">
                  <c:v>13.580069689840691</c:v>
                </c:pt>
                <c:pt idx="23">
                  <c:v>13.438238726919963</c:v>
                </c:pt>
                <c:pt idx="24">
                  <c:v>13.295185182906167</c:v>
                </c:pt>
                <c:pt idx="25">
                  <c:v>13.151208306789854</c:v>
                </c:pt>
                <c:pt idx="26">
                  <c:v>13.00658270306176</c:v>
                </c:pt>
                <c:pt idx="27">
                  <c:v>12.861559326956506</c:v>
                </c:pt>
                <c:pt idx="28">
                  <c:v>12.716366620903642</c:v>
                </c:pt>
                <c:pt idx="29">
                  <c:v>12.57121174511835</c:v>
                </c:pt>
                <c:pt idx="30">
                  <c:v>12.426281863012424</c:v>
                </c:pt>
              </c:numCache>
            </c:numRef>
          </c:val>
        </c:ser>
        <c:ser>
          <c:idx val="20"/>
          <c:order val="20"/>
          <c:tx>
            <c:v>20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Calculator'!$W$23:$W$53</c:f>
              <c:numCache>
                <c:ptCount val="31"/>
                <c:pt idx="0">
                  <c:v>15.073624579166701</c:v>
                </c:pt>
                <c:pt idx="1">
                  <c:v>15.069002929730047</c:v>
                </c:pt>
                <c:pt idx="2">
                  <c:v>15.055168695244488</c:v>
                </c:pt>
                <c:pt idx="3">
                  <c:v>15.032213353914106</c:v>
                </c:pt>
                <c:pt idx="4">
                  <c:v>15.000287188380653</c:v>
                </c:pt>
                <c:pt idx="5">
                  <c:v>14.959596116420194</c:v>
                </c:pt>
                <c:pt idx="6">
                  <c:v>14.910397450445295</c:v>
                </c:pt>
                <c:pt idx="7">
                  <c:v>14.852994764688654</c:v>
                </c:pt>
                <c:pt idx="8">
                  <c:v>14.787732077067009</c:v>
                </c:pt>
                <c:pt idx="9">
                  <c:v>14.714987567133546</c:v>
                </c:pt>
                <c:pt idx="10">
                  <c:v>14.635167052416683</c:v>
                </c:pt>
                <c:pt idx="11">
                  <c:v>14.548697434165842</c:v>
                </c:pt>
                <c:pt idx="12">
                  <c:v>14.456020302306502</c:v>
                </c:pt>
                <c:pt idx="13">
                  <c:v>14.35758586099498</c:v>
                </c:pt>
                <c:pt idx="14">
                  <c:v>14.253847303468266</c:v>
                </c:pt>
                <c:pt idx="15">
                  <c:v>14.145255730669478</c:v>
                </c:pt>
                <c:pt idx="16">
                  <c:v>14.032255674776877</c:v>
                </c:pt>
                <c:pt idx="17">
                  <c:v>13.915281258130731</c:v>
                </c:pt>
                <c:pt idx="18">
                  <c:v>13.79475299141846</c:v>
                </c:pt>
                <c:pt idx="19">
                  <c:v>13.671075193065082</c:v>
                </c:pt>
                <c:pt idx="20">
                  <c:v>13.54463399481695</c:v>
                </c:pt>
                <c:pt idx="21">
                  <c:v>13.415795886349555</c:v>
                </c:pt>
                <c:pt idx="22">
                  <c:v>13.284906743945562</c:v>
                </c:pt>
                <c:pt idx="23">
                  <c:v>13.15229128427738</c:v>
                </c:pt>
                <c:pt idx="24">
                  <c:v>13.018252883410078</c:v>
                </c:pt>
                <c:pt idx="25">
                  <c:v>12.883073702626287</c:v>
                </c:pt>
                <c:pt idx="26">
                  <c:v>12.74701506591841</c:v>
                </c:pt>
                <c:pt idx="27">
                  <c:v>12.610318038422061</c:v>
                </c:pt>
                <c:pt idx="28">
                  <c:v>12.473204160195001</c:v>
                </c:pt>
                <c:pt idx="29">
                  <c:v>12.335876295190221</c:v>
                </c:pt>
                <c:pt idx="30">
                  <c:v>12.198519560731711</c:v>
                </c:pt>
              </c:numCache>
            </c:numRef>
          </c:val>
        </c:ser>
        <c:axId val="39950235"/>
        <c:axId val="24007796"/>
        <c:axId val="14743573"/>
      </c:surfaceChart>
      <c:catAx>
        <c:axId val="39950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Amplitude Error,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crossAx val="24007796"/>
        <c:crosses val="autoZero"/>
        <c:auto val="1"/>
        <c:lblOffset val="100"/>
        <c:tickLblSkip val="5"/>
        <c:noMultiLvlLbl val="0"/>
      </c:catAx>
      <c:valAx>
        <c:axId val="24007796"/>
        <c:scaling>
          <c:orientation val="minMax"/>
          <c:min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Image Rejection, dB</a:t>
                </a:r>
              </a:p>
            </c:rich>
          </c:tx>
          <c:layout>
            <c:manualLayout>
              <c:xMode val="factor"/>
              <c:yMode val="factor"/>
              <c:x val="0.97075"/>
              <c:y val="-0.6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one"/>
        <c:crossAx val="39950235"/>
        <c:crossesAt val="1"/>
        <c:crossBetween val="midCat"/>
        <c:dispUnits/>
        <c:majorUnit val="2"/>
        <c:minorUnit val="1"/>
      </c:valAx>
      <c:serAx>
        <c:axId val="14743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Phase Error, degrees</a:t>
                </a:r>
              </a:p>
            </c:rich>
          </c:tx>
          <c:layout>
            <c:manualLayout>
              <c:xMode val="factor"/>
              <c:yMode val="factor"/>
              <c:x val="-0.13975"/>
              <c:y val="-0.3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00779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25"/>
          <c:y val="0.19575"/>
          <c:w val="0.07225"/>
          <c:h val="0.651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Image Rejection vs. Amplitude &amp; Phase Errors</a:t>
            </a:r>
          </a:p>
        </c:rich>
      </c:tx>
      <c:layout/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12"/>
          <c:y val="0.1015"/>
          <c:w val="0.962"/>
          <c:h val="0.88125"/>
        </c:manualLayout>
      </c:layout>
      <c:surfaceChart>
        <c:wireframe val="1"/>
        <c:ser>
          <c:idx val="0"/>
          <c:order val="0"/>
          <c:tx>
            <c:v>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Calculator'!$C$23:$C$53</c:f>
              <c:numCache>
                <c:ptCount val="31"/>
                <c:pt idx="0">
                  <c:v>50</c:v>
                </c:pt>
                <c:pt idx="1">
                  <c:v>44.79698199287367</c:v>
                </c:pt>
                <c:pt idx="2">
                  <c:v>38.77666989160402</c:v>
                </c:pt>
                <c:pt idx="3">
                  <c:v>35.255324367505025</c:v>
                </c:pt>
                <c:pt idx="4">
                  <c:v>32.757221092864356</c:v>
                </c:pt>
                <c:pt idx="5">
                  <c:v>30.81988402846492</c:v>
                </c:pt>
                <c:pt idx="6">
                  <c:v>29.237313961473323</c:v>
                </c:pt>
                <c:pt idx="7">
                  <c:v>27.89962458324355</c:v>
                </c:pt>
                <c:pt idx="8">
                  <c:v>26.74122350300308</c:v>
                </c:pt>
                <c:pt idx="9">
                  <c:v>25.719802225127722</c:v>
                </c:pt>
                <c:pt idx="10">
                  <c:v>24.80647274592979</c:v>
                </c:pt>
                <c:pt idx="11">
                  <c:v>23.98063036730669</c:v>
                </c:pt>
                <c:pt idx="12">
                  <c:v>23.227061280613412</c:v>
                </c:pt>
                <c:pt idx="13">
                  <c:v>22.534211889601423</c:v>
                </c:pt>
                <c:pt idx="14">
                  <c:v>21.89310133850062</c:v>
                </c:pt>
                <c:pt idx="15">
                  <c:v>21.29661013112588</c:v>
                </c:pt>
                <c:pt idx="16">
                  <c:v>20.73899880751452</c:v>
                </c:pt>
                <c:pt idx="17">
                  <c:v>20.215572796804146</c:v>
                </c:pt>
                <c:pt idx="18">
                  <c:v>19.722443211333555</c:v>
                </c:pt>
                <c:pt idx="19">
                  <c:v>19.256352401523575</c:v>
                </c:pt>
                <c:pt idx="20">
                  <c:v>18.814544308479654</c:v>
                </c:pt>
                <c:pt idx="21">
                  <c:v>18.39466648118719</c:v>
                </c:pt>
                <c:pt idx="22">
                  <c:v>17.994694908557374</c:v>
                </c:pt>
                <c:pt idx="23">
                  <c:v>17.612875574189573</c:v>
                </c:pt>
                <c:pt idx="24">
                  <c:v>17.24767845900195</c:v>
                </c:pt>
                <c:pt idx="25">
                  <c:v>16.897760939868384</c:v>
                </c:pt>
                <c:pt idx="26">
                  <c:v>16.561938371171944</c:v>
                </c:pt>
                <c:pt idx="27">
                  <c:v>16.239160221420658</c:v>
                </c:pt>
                <c:pt idx="28">
                  <c:v>15.928490551856264</c:v>
                </c:pt>
                <c:pt idx="29">
                  <c:v>15.629091922214924</c:v>
                </c:pt>
                <c:pt idx="30">
                  <c:v>15.340212026069462</c:v>
                </c:pt>
              </c:numCache>
            </c:numRef>
          </c:val>
        </c:ser>
        <c:ser>
          <c:idx val="1"/>
          <c:order val="1"/>
          <c:tx>
            <c:v>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Calculator'!$D$23:$D$53</c:f>
              <c:numCache>
                <c:ptCount val="31"/>
                <c:pt idx="0">
                  <c:v>41.18283206810419</c:v>
                </c:pt>
                <c:pt idx="1">
                  <c:v>39.61402279172952</c:v>
                </c:pt>
                <c:pt idx="2">
                  <c:v>36.804901191845275</c:v>
                </c:pt>
                <c:pt idx="3">
                  <c:v>34.26744557234073</c:v>
                </c:pt>
                <c:pt idx="4">
                  <c:v>32.174122503952724</c:v>
                </c:pt>
                <c:pt idx="5">
                  <c:v>30.437727528684732</c:v>
                </c:pt>
                <c:pt idx="6">
                  <c:v>28.968337898982483</c:v>
                </c:pt>
                <c:pt idx="7">
                  <c:v>27.70034612954722</c:v>
                </c:pt>
                <c:pt idx="8">
                  <c:v>26.587787578663445</c:v>
                </c:pt>
                <c:pt idx="9">
                  <c:v>25.59807781326839</c:v>
                </c:pt>
                <c:pt idx="10">
                  <c:v>24.70757435661675</c:v>
                </c:pt>
                <c:pt idx="11">
                  <c:v>23.898698279948924</c:v>
                </c:pt>
                <c:pt idx="12">
                  <c:v>23.15807805112832</c:v>
                </c:pt>
                <c:pt idx="13">
                  <c:v>22.47533276996663</c:v>
                </c:pt>
                <c:pt idx="14">
                  <c:v>21.842256352455372</c:v>
                </c:pt>
                <c:pt idx="15">
                  <c:v>21.252257595446096</c:v>
                </c:pt>
                <c:pt idx="16">
                  <c:v>20.699967171079233</c:v>
                </c:pt>
                <c:pt idx="17">
                  <c:v>20.18095600998656</c:v>
                </c:pt>
                <c:pt idx="18">
                  <c:v>19.69152964401397</c:v>
                </c:pt>
                <c:pt idx="19">
                  <c:v>19.228575410945137</c:v>
                </c:pt>
                <c:pt idx="20">
                  <c:v>18.789447143599894</c:v>
                </c:pt>
                <c:pt idx="21">
                  <c:v>18.37187690089528</c:v>
                </c:pt>
                <c:pt idx="22">
                  <c:v>17.97390651807343</c:v>
                </c:pt>
                <c:pt idx="23">
                  <c:v>17.593833894388023</c:v>
                </c:pt>
                <c:pt idx="24">
                  <c:v>17.23017038620994</c:v>
                </c:pt>
                <c:pt idx="25">
                  <c:v>16.881606671615447</c:v>
                </c:pt>
                <c:pt idx="26">
                  <c:v>16.546985150497548</c:v>
                </c:pt>
                <c:pt idx="27">
                  <c:v>16.22527743945241</c:v>
                </c:pt>
                <c:pt idx="28">
                  <c:v>15.915565876796357</c:v>
                </c:pt>
                <c:pt idx="29">
                  <c:v>15.617028212365543</c:v>
                </c:pt>
                <c:pt idx="30">
                  <c:v>15.328924847769434</c:v>
                </c:pt>
              </c:numCache>
            </c:numRef>
          </c:val>
        </c:ser>
        <c:ser>
          <c:idx val="2"/>
          <c:order val="2"/>
          <c:tx>
            <c:v>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Calculator'!$E$23:$E$53</c:f>
              <c:numCache>
                <c:ptCount val="31"/>
                <c:pt idx="0">
                  <c:v>35.16157062772744</c:v>
                </c:pt>
                <c:pt idx="1">
                  <c:v>34.71320531168907</c:v>
                </c:pt>
                <c:pt idx="2">
                  <c:v>33.59304931681512</c:v>
                </c:pt>
                <c:pt idx="3">
                  <c:v>32.19789495069566</c:v>
                </c:pt>
                <c:pt idx="4">
                  <c:v>30.784791479637917</c:v>
                </c:pt>
                <c:pt idx="5">
                  <c:v>29.459068477972853</c:v>
                </c:pt>
                <c:pt idx="6">
                  <c:v>28.24877501920296</c:v>
                </c:pt>
                <c:pt idx="7">
                  <c:v>27.152019887523654</c:v>
                </c:pt>
                <c:pt idx="8">
                  <c:v>26.157465838633026</c:v>
                </c:pt>
                <c:pt idx="9">
                  <c:v>25.25205956290931</c:v>
                </c:pt>
                <c:pt idx="10">
                  <c:v>24.423658546369676</c:v>
                </c:pt>
                <c:pt idx="11">
                  <c:v>23.661740472143432</c:v>
                </c:pt>
                <c:pt idx="12">
                  <c:v>22.95742919644313</c:v>
                </c:pt>
                <c:pt idx="13">
                  <c:v>22.303304590021582</c:v>
                </c:pt>
                <c:pt idx="14">
                  <c:v>21.693168841688568</c:v>
                </c:pt>
                <c:pt idx="15">
                  <c:v>21.12182881638759</c:v>
                </c:pt>
                <c:pt idx="16">
                  <c:v>20.5849111167818</c:v>
                </c:pt>
                <c:pt idx="17">
                  <c:v>20.078710800130732</c:v>
                </c:pt>
                <c:pt idx="18">
                  <c:v>19.600069605318197</c:v>
                </c:pt>
                <c:pt idx="19">
                  <c:v>19.14627848300831</c:v>
                </c:pt>
                <c:pt idx="20">
                  <c:v>18.71499958978336</c:v>
                </c:pt>
                <c:pt idx="21">
                  <c:v>18.304203682251156</c:v>
                </c:pt>
                <c:pt idx="22">
                  <c:v>17.912119645818592</c:v>
                </c:pt>
                <c:pt idx="23">
                  <c:v>17.5371935882484</c:v>
                </c:pt>
                <c:pt idx="24">
                  <c:v>17.17805549374138</c:v>
                </c:pt>
                <c:pt idx="25">
                  <c:v>16.833491878838856</c:v>
                </c:pt>
                <c:pt idx="26">
                  <c:v>16.50242323703234</c:v>
                </c:pt>
                <c:pt idx="27">
                  <c:v>16.183885325229937</c:v>
                </c:pt>
                <c:pt idx="28">
                  <c:v>15.877013550000765</c:v>
                </c:pt>
                <c:pt idx="29">
                  <c:v>15.581029869180497</c:v>
                </c:pt>
                <c:pt idx="30">
                  <c:v>15.295231746162878</c:v>
                </c:pt>
              </c:numCache>
            </c:numRef>
          </c:val>
        </c:ser>
        <c:ser>
          <c:idx val="3"/>
          <c:order val="3"/>
          <c:tx>
            <c:v>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Calculator'!$F$23:$F$53</c:f>
              <c:numCache>
                <c:ptCount val="31"/>
                <c:pt idx="0">
                  <c:v>31.638642744686805</c:v>
                </c:pt>
                <c:pt idx="1">
                  <c:v>31.433686083375747</c:v>
                </c:pt>
                <c:pt idx="2">
                  <c:v>30.871202728363794</c:v>
                </c:pt>
                <c:pt idx="3">
                  <c:v>30.07060175587073</c:v>
                </c:pt>
                <c:pt idx="4">
                  <c:v>29.151719710457083</c:v>
                </c:pt>
                <c:pt idx="5">
                  <c:v>28.19969972222486</c:v>
                </c:pt>
                <c:pt idx="6">
                  <c:v>27.263784304744647</c:v>
                </c:pt>
                <c:pt idx="7">
                  <c:v>26.36830018452613</c:v>
                </c:pt>
                <c:pt idx="8">
                  <c:v>25.523051949113025</c:v>
                </c:pt>
                <c:pt idx="9">
                  <c:v>24.73016655526528</c:v>
                </c:pt>
                <c:pt idx="10">
                  <c:v>23.988015111084554</c:v>
                </c:pt>
                <c:pt idx="11">
                  <c:v>23.293315026211438</c:v>
                </c:pt>
                <c:pt idx="12">
                  <c:v>22.642211517671633</c:v>
                </c:pt>
                <c:pt idx="13">
                  <c:v>22.030812179114363</c:v>
                </c:pt>
                <c:pt idx="14">
                  <c:v>21.45543513558376</c:v>
                </c:pt>
                <c:pt idx="15">
                  <c:v>20.912709761956457</c:v>
                </c:pt>
                <c:pt idx="16">
                  <c:v>20.399603202523032</c:v>
                </c:pt>
                <c:pt idx="17">
                  <c:v>19.913411054190963</c:v>
                </c:pt>
                <c:pt idx="18">
                  <c:v>19.45173216964965</c:v>
                </c:pt>
                <c:pt idx="19">
                  <c:v>19.012437819346317</c:v>
                </c:pt>
                <c:pt idx="20">
                  <c:v>18.593640316434982</c:v>
                </c:pt>
                <c:pt idx="21">
                  <c:v>18.19366350173069</c:v>
                </c:pt>
                <c:pt idx="22">
                  <c:v>17.811016071163646</c:v>
                </c:pt>
                <c:pt idx="23">
                  <c:v>17.4443680044881</c:v>
                </c:pt>
                <c:pt idx="24">
                  <c:v>17.09252999946483</c:v>
                </c:pt>
                <c:pt idx="25">
                  <c:v>16.754435657343645</c:v>
                </c:pt>
                <c:pt idx="26">
                  <c:v>16.429126109642713</c:v>
                </c:pt>
                <c:pt idx="27">
                  <c:v>16.11573677229178</c:v>
                </c:pt>
                <c:pt idx="28">
                  <c:v>15.81348593385793</c:v>
                </c:pt>
                <c:pt idx="29">
                  <c:v>15.521664915256256</c:v>
                </c:pt>
                <c:pt idx="30">
                  <c:v>15.23962957150557</c:v>
                </c:pt>
              </c:numCache>
            </c:numRef>
          </c:val>
        </c:ser>
        <c:ser>
          <c:idx val="4"/>
          <c:order val="4"/>
          <c:tx>
            <c:v>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Calculator'!$G$23:$G$53</c:f>
              <c:numCache>
                <c:ptCount val="31"/>
                <c:pt idx="0">
                  <c:v>29.138323900510382</c:v>
                </c:pt>
                <c:pt idx="1">
                  <c:v>29.02188902367603</c:v>
                </c:pt>
                <c:pt idx="2">
                  <c:v>28.690247010705722</c:v>
                </c:pt>
                <c:pt idx="3">
                  <c:v>28.18833503535284</c:v>
                </c:pt>
                <c:pt idx="4">
                  <c:v>27.570956160311688</c:v>
                </c:pt>
                <c:pt idx="5">
                  <c:v>26.887925607061955</c:v>
                </c:pt>
                <c:pt idx="6">
                  <c:v>26.177243254413245</c:v>
                </c:pt>
                <c:pt idx="7">
                  <c:v>25.464668872743083</c:v>
                </c:pt>
                <c:pt idx="8">
                  <c:v>24.766156889002943</c:v>
                </c:pt>
                <c:pt idx="9">
                  <c:v>24.090759780551892</c:v>
                </c:pt>
                <c:pt idx="10">
                  <c:v>23.44302570107768</c:v>
                </c:pt>
                <c:pt idx="11">
                  <c:v>22.82470813349566</c:v>
                </c:pt>
                <c:pt idx="12">
                  <c:v>22.23589756088949</c:v>
                </c:pt>
                <c:pt idx="13">
                  <c:v>21.675739762452455</c:v>
                </c:pt>
                <c:pt idx="14">
                  <c:v>21.142879784880996</c:v>
                </c:pt>
                <c:pt idx="15">
                  <c:v>20.635730782739813</c:v>
                </c:pt>
                <c:pt idx="16">
                  <c:v>20.15263339821667</c:v>
                </c:pt>
                <c:pt idx="17">
                  <c:v>19.691947582333416</c:v>
                </c:pt>
                <c:pt idx="18">
                  <c:v>19.252103099985497</c:v>
                </c:pt>
                <c:pt idx="19">
                  <c:v>18.83162500257366</c:v>
                </c:pt>
                <c:pt idx="20">
                  <c:v>18.429144126483862</c:v>
                </c:pt>
                <c:pt idx="21">
                  <c:v>18.043398813097443</c:v>
                </c:pt>
                <c:pt idx="22">
                  <c:v>17.6732316553063</c:v>
                </c:pt>
                <c:pt idx="23">
                  <c:v>17.31758359564532</c:v>
                </c:pt>
                <c:pt idx="24">
                  <c:v>16.97548678422202</c:v>
                </c:pt>
                <c:pt idx="25">
                  <c:v>16.646057036128777</c:v>
                </c:pt>
                <c:pt idx="26">
                  <c:v>16.328486375818226</c:v>
                </c:pt>
                <c:pt idx="27">
                  <c:v>16.02203593840821</c:v>
                </c:pt>
                <c:pt idx="28">
                  <c:v>15.726029364477093</c:v>
                </c:pt>
                <c:pt idx="29">
                  <c:v>15.439846744121766</c:v>
                </c:pt>
                <c:pt idx="30">
                  <c:v>15.162919118178902</c:v>
                </c:pt>
              </c:numCache>
            </c:numRef>
          </c:val>
        </c:ser>
        <c:ser>
          <c:idx val="5"/>
          <c:order val="5"/>
          <c:tx>
            <c:v>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Calculator'!$H$23:$H$53</c:f>
              <c:numCache>
                <c:ptCount val="31"/>
                <c:pt idx="0">
                  <c:v>27.19813778868881</c:v>
                </c:pt>
                <c:pt idx="1">
                  <c:v>27.123294861513042</c:v>
                </c:pt>
                <c:pt idx="2">
                  <c:v>26.90622571467919</c:v>
                </c:pt>
                <c:pt idx="3">
                  <c:v>26.56699911318175</c:v>
                </c:pt>
                <c:pt idx="4">
                  <c:v>26.132731670916243</c:v>
                </c:pt>
                <c:pt idx="5">
                  <c:v>25.63163702226791</c:v>
                </c:pt>
                <c:pt idx="6">
                  <c:v>25.08883556378532</c:v>
                </c:pt>
                <c:pt idx="7">
                  <c:v>24.524446718981462</c:v>
                </c:pt>
                <c:pt idx="8">
                  <c:v>23.953392088362268</c:v>
                </c:pt>
                <c:pt idx="9">
                  <c:v>23.38609054450461</c:v>
                </c:pt>
                <c:pt idx="10">
                  <c:v>22.82943535935692</c:v>
                </c:pt>
                <c:pt idx="11">
                  <c:v>22.287727469850623</c:v>
                </c:pt>
                <c:pt idx="12">
                  <c:v>21.763440509021713</c:v>
                </c:pt>
                <c:pt idx="13">
                  <c:v>21.257799557486805</c:v>
                </c:pt>
                <c:pt idx="14">
                  <c:v>20.771198830265543</c:v>
                </c:pt>
                <c:pt idx="15">
                  <c:v>20.303494364555412</c:v>
                </c:pt>
                <c:pt idx="16">
                  <c:v>19.854205115226605</c:v>
                </c:pt>
                <c:pt idx="17">
                  <c:v>19.42264912553303</c:v>
                </c:pt>
                <c:pt idx="18">
                  <c:v>19.008034584740575</c:v>
                </c:pt>
                <c:pt idx="19">
                  <c:v>18.609519924769646</c:v>
                </c:pt>
                <c:pt idx="20">
                  <c:v>18.226252840464557</c:v>
                </c:pt>
                <c:pt idx="21">
                  <c:v>17.85739504827618</c:v>
                </c:pt>
                <c:pt idx="22">
                  <c:v>17.502137446962</c:v>
                </c:pt>
                <c:pt idx="23">
                  <c:v>17.159708858567853</c:v>
                </c:pt>
                <c:pt idx="24">
                  <c:v>16.829380510591186</c:v>
                </c:pt>
                <c:pt idx="25">
                  <c:v>16.510467726163704</c:v>
                </c:pt>
                <c:pt idx="26">
                  <c:v>16.20232981630813</c:v>
                </c:pt>
                <c:pt idx="27">
                  <c:v>15.90436884630586</c:v>
                </c:pt>
                <c:pt idx="28">
                  <c:v>15.616027728752035</c:v>
                </c:pt>
                <c:pt idx="29">
                  <c:v>15.336787946201582</c:v>
                </c:pt>
                <c:pt idx="30">
                  <c:v>15.066167104187125</c:v>
                </c:pt>
              </c:numCache>
            </c:numRef>
          </c:val>
        </c:ser>
        <c:ser>
          <c:idx val="6"/>
          <c:order val="6"/>
          <c:tx>
            <c:v>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Calculator'!$I$23:$I$53</c:f>
              <c:numCache>
                <c:ptCount val="31"/>
                <c:pt idx="0">
                  <c:v>25.612084852334085</c:v>
                </c:pt>
                <c:pt idx="1">
                  <c:v>25.560003218788864</c:v>
                </c:pt>
                <c:pt idx="2">
                  <c:v>25.407417386592126</c:v>
                </c:pt>
                <c:pt idx="3">
                  <c:v>25.164490284247215</c:v>
                </c:pt>
                <c:pt idx="4">
                  <c:v>24.8458014831608</c:v>
                </c:pt>
                <c:pt idx="5">
                  <c:v>24.46780874640662</c:v>
                </c:pt>
                <c:pt idx="6">
                  <c:v>24.046645813040367</c:v>
                </c:pt>
                <c:pt idx="7">
                  <c:v>23.59667046968459</c:v>
                </c:pt>
                <c:pt idx="8">
                  <c:v>23.129786245959806</c:v>
                </c:pt>
                <c:pt idx="9">
                  <c:v>22.655341587593647</c:v>
                </c:pt>
                <c:pt idx="10">
                  <c:v>22.180364968377894</c:v>
                </c:pt>
                <c:pt idx="11">
                  <c:v>21.709943343596816</c:v>
                </c:pt>
                <c:pt idx="12">
                  <c:v>21.24762328252809</c:v>
                </c:pt>
                <c:pt idx="13">
                  <c:v>20.79577356698792</c:v>
                </c:pt>
                <c:pt idx="14">
                  <c:v>20.355886437321637</c:v>
                </c:pt>
                <c:pt idx="15">
                  <c:v>19.928815456724685</c:v>
                </c:pt>
                <c:pt idx="16">
                  <c:v>19.514957278186618</c:v>
                </c:pt>
                <c:pt idx="17">
                  <c:v>19.114387516905794</c:v>
                </c:pt>
                <c:pt idx="18">
                  <c:v>18.726960757301928</c:v>
                </c:pt>
                <c:pt idx="19">
                  <c:v>18.35238332017387</c:v>
                </c:pt>
                <c:pt idx="20">
                  <c:v>17.99026571807711</c:v>
                </c:pt>
                <c:pt idx="21">
                  <c:v>17.64016014751858</c:v>
                </c:pt>
                <c:pt idx="22">
                  <c:v>17.301587048001164</c:v>
                </c:pt>
                <c:pt idx="23">
                  <c:v>16.97405371829387</c:v>
                </c:pt>
                <c:pt idx="24">
                  <c:v>16.657067187431696</c:v>
                </c:pt>
                <c:pt idx="25">
                  <c:v>16.35014294549157</c:v>
                </c:pt>
                <c:pt idx="26">
                  <c:v>16.052810702060608</c:v>
                </c:pt>
                <c:pt idx="27">
                  <c:v>15.764618020287923</c:v>
                </c:pt>
                <c:pt idx="28">
                  <c:v>15.485132441190048</c:v>
                </c:pt>
                <c:pt idx="29">
                  <c:v>15.213942543338865</c:v>
                </c:pt>
                <c:pt idx="30">
                  <c:v>14.950658259943587</c:v>
                </c:pt>
              </c:numCache>
            </c:numRef>
          </c:val>
        </c:ser>
        <c:ser>
          <c:idx val="7"/>
          <c:order val="7"/>
          <c:tx>
            <c:v>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Calculator'!$J$23:$J$53</c:f>
              <c:numCache>
                <c:ptCount val="31"/>
                <c:pt idx="0">
                  <c:v>24.27027836168778</c:v>
                </c:pt>
                <c:pt idx="1">
                  <c:v>24.231979008300478</c:v>
                </c:pt>
                <c:pt idx="2">
                  <c:v>24.119076602651507</c:v>
                </c:pt>
                <c:pt idx="3">
                  <c:v>23.937224821289394</c:v>
                </c:pt>
                <c:pt idx="4">
                  <c:v>23.69484654214448</c:v>
                </c:pt>
                <c:pt idx="5">
                  <c:v>23.401963104991456</c:v>
                </c:pt>
                <c:pt idx="6">
                  <c:v>23.069044582174413</c:v>
                </c:pt>
                <c:pt idx="7">
                  <c:v>22.706097061635433</c:v>
                </c:pt>
                <c:pt idx="8">
                  <c:v>22.322073298570587</c:v>
                </c:pt>
                <c:pt idx="9">
                  <c:v>21.924587422771214</c:v>
                </c:pt>
                <c:pt idx="10">
                  <c:v>21.51985952160949</c:v>
                </c:pt>
                <c:pt idx="11">
                  <c:v>21.112805102013994</c:v>
                </c:pt>
                <c:pt idx="12">
                  <c:v>20.707198314996674</c:v>
                </c:pt>
                <c:pt idx="13">
                  <c:v>20.305859524383116</c:v>
                </c:pt>
                <c:pt idx="14">
                  <c:v>19.910837738670505</c:v>
                </c:pt>
                <c:pt idx="15">
                  <c:v>19.52357313039718</c:v>
                </c:pt>
                <c:pt idx="16">
                  <c:v>19.14503426593757</c:v>
                </c:pt>
                <c:pt idx="17">
                  <c:v>18.775829972813074</c:v>
                </c:pt>
                <c:pt idx="18">
                  <c:v>18.416298352707305</c:v>
                </c:pt>
                <c:pt idx="19">
                  <c:v>18.06657640444717</c:v>
                </c:pt>
                <c:pt idx="20">
                  <c:v>17.726653802062778</c:v>
                </c:pt>
                <c:pt idx="21">
                  <c:v>17.396414040612928</c:v>
                </c:pt>
                <c:pt idx="22">
                  <c:v>17.07566567843304</c:v>
                </c:pt>
                <c:pt idx="23">
                  <c:v>16.76416590462147</c:v>
                </c:pt>
                <c:pt idx="24">
                  <c:v>16.461638207293113</c:v>
                </c:pt>
                <c:pt idx="25">
                  <c:v>16.167785533747477</c:v>
                </c:pt>
                <c:pt idx="26">
                  <c:v>15.882300020412872</c:v>
                </c:pt>
                <c:pt idx="27">
                  <c:v>15.604870121407004</c:v>
                </c:pt>
                <c:pt idx="28">
                  <c:v>15.335185769834412</c:v>
                </c:pt>
                <c:pt idx="29">
                  <c:v>15.07294205533322</c:v>
                </c:pt>
                <c:pt idx="30">
                  <c:v>14.81784178573195</c:v>
                </c:pt>
              </c:numCache>
            </c:numRef>
          </c:val>
        </c:ser>
        <c:ser>
          <c:idx val="8"/>
          <c:order val="8"/>
          <c:tx>
            <c:v>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Calculator'!$K$23:$K$53</c:f>
              <c:numCache>
                <c:ptCount val="31"/>
                <c:pt idx="0">
                  <c:v>23.107125427445414</c:v>
                </c:pt>
                <c:pt idx="1">
                  <c:v>23.077794834321963</c:v>
                </c:pt>
                <c:pt idx="2">
                  <c:v>22.99098082616183</c:v>
                </c:pt>
                <c:pt idx="3">
                  <c:v>22.850063990020324</c:v>
                </c:pt>
                <c:pt idx="4">
                  <c:v>22.66020950344275</c:v>
                </c:pt>
                <c:pt idx="5">
                  <c:v>22.42778623595182</c:v>
                </c:pt>
                <c:pt idx="6">
                  <c:v>22.159748224001703</c:v>
                </c:pt>
                <c:pt idx="7">
                  <c:v>21.863084383655284</c:v>
                </c:pt>
                <c:pt idx="8">
                  <c:v>21.54439936934417</c:v>
                </c:pt>
                <c:pt idx="9">
                  <c:v>21.209643520670088</c:v>
                </c:pt>
                <c:pt idx="10">
                  <c:v>20.863977208427023</c:v>
                </c:pt>
                <c:pt idx="11">
                  <c:v>20.51173855917576</c:v>
                </c:pt>
                <c:pt idx="12">
                  <c:v>20.156480397341504</c:v>
                </c:pt>
                <c:pt idx="13">
                  <c:v>19.801046807459496</c:v>
                </c:pt>
                <c:pt idx="14">
                  <c:v>19.44766721501001</c:v>
                </c:pt>
                <c:pt idx="15">
                  <c:v>19.098053329573993</c:v>
                </c:pt>
                <c:pt idx="16">
                  <c:v>18.753490329968376</c:v>
                </c:pt>
                <c:pt idx="17">
                  <c:v>18.414917984914158</c:v>
                </c:pt>
                <c:pt idx="18">
                  <c:v>18.083000196288562</c:v>
                </c:pt>
                <c:pt idx="19">
                  <c:v>17.758183095638277</c:v>
                </c:pt>
                <c:pt idx="20">
                  <c:v>17.44074268189697</c:v>
                </c:pt>
                <c:pt idx="21">
                  <c:v>17.13082334913896</c:v>
                </c:pt>
                <c:pt idx="22">
                  <c:v>16.82846872417307</c:v>
                </c:pt>
                <c:pt idx="23">
                  <c:v>16.533646150739315</c:v>
                </c:pt>
                <c:pt idx="24">
                  <c:v>16.246266003886014</c:v>
                </c:pt>
                <c:pt idx="25">
                  <c:v>15.96619684334512</c:v>
                </c:pt>
                <c:pt idx="26">
                  <c:v>15.693277244421164</c:v>
                </c:pt>
                <c:pt idx="27">
                  <c:v>15.4273249914443</c:v>
                </c:pt>
                <c:pt idx="28">
                  <c:v>15.1681441867406</c:v>
                </c:pt>
                <c:pt idx="29">
                  <c:v>14.915530717647943</c:v>
                </c:pt>
                <c:pt idx="30">
                  <c:v>14.669276433588664</c:v>
                </c:pt>
              </c:numCache>
            </c:numRef>
          </c:val>
        </c:ser>
        <c:ser>
          <c:idx val="9"/>
          <c:order val="9"/>
          <c:tx>
            <c:v>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Calculator'!$L$23:$L$53</c:f>
              <c:numCache>
                <c:ptCount val="31"/>
                <c:pt idx="0">
                  <c:v>22.08031697760262</c:v>
                </c:pt>
                <c:pt idx="1">
                  <c:v>22.057146125729133</c:v>
                </c:pt>
                <c:pt idx="2">
                  <c:v>21.988372286918818</c:v>
                </c:pt>
                <c:pt idx="3">
                  <c:v>21.8761351809247</c:v>
                </c:pt>
                <c:pt idx="4">
                  <c:v>21.723762319204553</c:v>
                </c:pt>
                <c:pt idx="5">
                  <c:v>21.535461687173736</c:v>
                </c:pt>
                <c:pt idx="6">
                  <c:v>21.315975689092397</c:v>
                </c:pt>
                <c:pt idx="7">
                  <c:v>21.07024871271588</c:v>
                </c:pt>
                <c:pt idx="8">
                  <c:v>20.80314630871588</c:v>
                </c:pt>
                <c:pt idx="9">
                  <c:v>20.519245388072854</c:v>
                </c:pt>
                <c:pt idx="10">
                  <c:v>20.22269821158243</c:v>
                </c:pt>
                <c:pt idx="11">
                  <c:v>19.917161596430095</c:v>
                </c:pt>
                <c:pt idx="12">
                  <c:v>19.605777178350657</c:v>
                </c:pt>
                <c:pt idx="13">
                  <c:v>19.291187504881073</c:v>
                </c:pt>
                <c:pt idx="14">
                  <c:v>18.975574421927753</c:v>
                </c:pt>
                <c:pt idx="15">
                  <c:v>18.66070910161103</c:v>
                </c:pt>
                <c:pt idx="16">
                  <c:v>18.348006101653503</c:v>
                </c:pt>
                <c:pt idx="17">
                  <c:v>18.038576493888872</c:v>
                </c:pt>
                <c:pt idx="18">
                  <c:v>17.73327715187191</c:v>
                </c:pt>
                <c:pt idx="19">
                  <c:v>17.432754748520665</c:v>
                </c:pt>
                <c:pt idx="20">
                  <c:v>17.137483979965083</c:v>
                </c:pt>
                <c:pt idx="21">
                  <c:v>16.847800121812213</c:v>
                </c:pt>
                <c:pt idx="22">
                  <c:v>16.563926350228765</c:v>
                </c:pt>
                <c:pt idx="23">
                  <c:v>16.285996412031036</c:v>
                </c:pt>
                <c:pt idx="24">
                  <c:v>16.014073271288865</c:v>
                </c:pt>
                <c:pt idx="25">
                  <c:v>15.74816434046996</c:v>
                </c:pt>
                <c:pt idx="26">
                  <c:v>15.488233851927323</c:v>
                </c:pt>
                <c:pt idx="27">
                  <c:v>15.234212859399218</c:v>
                </c:pt>
                <c:pt idx="28">
                  <c:v>14.986007290315868</c:v>
                </c:pt>
                <c:pt idx="29">
                  <c:v>14.74350440425017</c:v>
                </c:pt>
                <c:pt idx="30">
                  <c:v>14.506577953820745</c:v>
                </c:pt>
              </c:numCache>
            </c:numRef>
          </c:val>
        </c:ser>
        <c:ser>
          <c:idx val="10"/>
          <c:order val="10"/>
          <c:tx>
            <c:v>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Calculator'!$M$23:$M$53</c:f>
              <c:numCache>
                <c:ptCount val="31"/>
                <c:pt idx="0">
                  <c:v>21.160964353747577</c:v>
                </c:pt>
                <c:pt idx="1">
                  <c:v>21.142204964923906</c:v>
                </c:pt>
                <c:pt idx="2">
                  <c:v>21.086413095681245</c:v>
                </c:pt>
                <c:pt idx="3">
                  <c:v>20.995006594664872</c:v>
                </c:pt>
                <c:pt idx="4">
                  <c:v>20.870218818124457</c:v>
                </c:pt>
                <c:pt idx="5">
                  <c:v>20.714926813693367</c:v>
                </c:pt>
                <c:pt idx="6">
                  <c:v>20.532449872085195</c:v>
                </c:pt>
                <c:pt idx="7">
                  <c:v>20.326345134575394</c:v>
                </c:pt>
                <c:pt idx="8">
                  <c:v>20.100222182038546</c:v>
                </c:pt>
                <c:pt idx="9">
                  <c:v>19.857590846546746</c:v>
                </c:pt>
                <c:pt idx="10">
                  <c:v>19.601748418349608</c:v>
                </c:pt>
                <c:pt idx="11">
                  <c:v>19.33570579387014</c:v>
                </c:pt>
                <c:pt idx="12">
                  <c:v>19.062147740112202</c:v>
                </c:pt>
                <c:pt idx="13">
                  <c:v>18.783420313103477</c:v>
                </c:pt>
                <c:pt idx="14">
                  <c:v>18.501538061443128</c:v>
                </c:pt>
                <c:pt idx="15">
                  <c:v>18.21820433135685</c:v>
                </c:pt>
                <c:pt idx="16">
                  <c:v>17.934839203328337</c:v>
                </c:pt>
                <c:pt idx="17">
                  <c:v>17.65261093159426</c:v>
                </c:pt>
                <c:pt idx="18">
                  <c:v>17.372467990838818</c:v>
                </c:pt>
                <c:pt idx="19">
                  <c:v>17.095169851639316</c:v>
                </c:pt>
                <c:pt idx="20">
                  <c:v>16.82131538288411</c:v>
                </c:pt>
                <c:pt idx="21">
                  <c:v>16.551368335887368</c:v>
                </c:pt>
                <c:pt idx="22">
                  <c:v>16.285679740585874</c:v>
                </c:pt>
                <c:pt idx="23">
                  <c:v>16.024507281793735</c:v>
                </c:pt>
                <c:pt idx="24">
                  <c:v>15.768031861464443</c:v>
                </c:pt>
                <c:pt idx="25">
                  <c:v>15.51637162247456</c:v>
                </c:pt>
                <c:pt idx="26">
                  <c:v>15.269593734275293</c:v>
                </c:pt>
                <c:pt idx="27">
                  <c:v>15.027724237940012</c:v>
                </c:pt>
                <c:pt idx="28">
                  <c:v>14.790756229479626</c:v>
                </c:pt>
                <c:pt idx="29">
                  <c:v>14.558656633660057</c:v>
                </c:pt>
                <c:pt idx="30">
                  <c:v>14.331371790946587</c:v>
                </c:pt>
              </c:numCache>
            </c:numRef>
          </c:val>
        </c:ser>
        <c:ser>
          <c:idx val="11"/>
          <c:order val="11"/>
          <c:tx>
            <c:v>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Calculator'!$N$23:$N$53</c:f>
              <c:numCache>
                <c:ptCount val="31"/>
                <c:pt idx="0">
                  <c:v>20.328462124145656</c:v>
                </c:pt>
                <c:pt idx="1">
                  <c:v>20.31296967768811</c:v>
                </c:pt>
                <c:pt idx="2">
                  <c:v>20.26682531031644</c:v>
                </c:pt>
                <c:pt idx="3">
                  <c:v>20.191004590374675</c:v>
                </c:pt>
                <c:pt idx="4">
                  <c:v>20.087059002876707</c:v>
                </c:pt>
                <c:pt idx="5">
                  <c:v>19.957015220197036</c:v>
                </c:pt>
                <c:pt idx="6">
                  <c:v>19.803253388358492</c:v>
                </c:pt>
                <c:pt idx="7">
                  <c:v>19.628378532692597</c:v>
                </c:pt>
                <c:pt idx="8">
                  <c:v>19.435097698378577</c:v>
                </c:pt>
                <c:pt idx="9">
                  <c:v>19.226112247080053</c:v>
                </c:pt>
                <c:pt idx="10">
                  <c:v>19.004030867469538</c:v>
                </c:pt>
                <c:pt idx="11">
                  <c:v>18.771305224353966</c:v>
                </c:pt>
                <c:pt idx="12">
                  <c:v>18.53018733403209</c:v>
                </c:pt>
                <c:pt idx="13">
                  <c:v>18.282705919062654</c:v>
                </c:pt>
                <c:pt idx="14">
                  <c:v>18.030658098757787</c:v>
                </c:pt>
                <c:pt idx="15">
                  <c:v>17.77561260004046</c:v>
                </c:pt>
                <c:pt idx="16">
                  <c:v>17.518920974396632</c:v>
                </c:pt>
                <c:pt idx="17">
                  <c:v>17.261733856025536</c:v>
                </c:pt>
                <c:pt idx="18">
                  <c:v>17.005019927045453</c:v>
                </c:pt>
                <c:pt idx="19">
                  <c:v>16.749585861536723</c:v>
                </c:pt>
                <c:pt idx="20">
                  <c:v>16.496096045187826</c:v>
                </c:pt>
                <c:pt idx="21">
                  <c:v>16.245091290549897</c:v>
                </c:pt>
                <c:pt idx="22">
                  <c:v>15.997006090231913</c:v>
                </c:pt>
                <c:pt idx="23">
                  <c:v>15.752184183828719</c:v>
                </c:pt>
                <c:pt idx="24">
                  <c:v>15.510892375289604</c:v>
                </c:pt>
                <c:pt idx="25">
                  <c:v>15.273332642322977</c:v>
                </c:pt>
                <c:pt idx="26">
                  <c:v>15.039652642956012</c:v>
                </c:pt>
                <c:pt idx="27">
                  <c:v>14.80995475856152</c:v>
                </c:pt>
                <c:pt idx="28">
                  <c:v>14.584303826881575</c:v>
                </c:pt>
                <c:pt idx="29">
                  <c:v>14.36273371979338</c:v>
                </c:pt>
                <c:pt idx="30">
                  <c:v>14.145252913794327</c:v>
                </c:pt>
              </c:numCache>
            </c:numRef>
          </c:val>
        </c:ser>
        <c:ser>
          <c:idx val="12"/>
          <c:order val="12"/>
          <c:tx>
            <c:v>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Calculator'!$O$23:$O$53</c:f>
              <c:numCache>
                <c:ptCount val="31"/>
                <c:pt idx="0">
                  <c:v>19.567595666979773</c:v>
                </c:pt>
                <c:pt idx="1">
                  <c:v>19.55458971763933</c:v>
                </c:pt>
                <c:pt idx="2">
                  <c:v>19.51580741347447</c:v>
                </c:pt>
                <c:pt idx="3">
                  <c:v>19.451941451988702</c:v>
                </c:pt>
                <c:pt idx="4">
                  <c:v>19.36410158131146</c:v>
                </c:pt>
                <c:pt idx="5">
                  <c:v>19.253753078919086</c:v>
                </c:pt>
                <c:pt idx="6">
                  <c:v>19.12264067890799</c:v>
                </c:pt>
                <c:pt idx="7">
                  <c:v>18.972705678340883</c:v>
                </c:pt>
                <c:pt idx="8">
                  <c:v>18.80600357810026</c:v>
                </c:pt>
                <c:pt idx="9">
                  <c:v>18.624628286554707</c:v>
                </c:pt>
                <c:pt idx="10">
                  <c:v>18.430647063765146</c:v>
                </c:pt>
                <c:pt idx="11">
                  <c:v>18.22604843869811</c:v>
                </c:pt>
                <c:pt idx="12">
                  <c:v>18.012703619333415</c:v>
                </c:pt>
                <c:pt idx="13">
                  <c:v>17.79234061977615</c:v>
                </c:pt>
                <c:pt idx="14">
                  <c:v>17.566529499910242</c:v>
                </c:pt>
                <c:pt idx="15">
                  <c:v>17.336676706948904</c:v>
                </c:pt>
                <c:pt idx="16">
                  <c:v>17.1040264295755</c:v>
                </c:pt>
                <c:pt idx="17">
                  <c:v>16.869667016604964</c:v>
                </c:pt>
                <c:pt idx="18">
                  <c:v>16.634540776691267</c:v>
                </c:pt>
                <c:pt idx="19">
                  <c:v>16.39945578917293</c:v>
                </c:pt>
                <c:pt idx="20">
                  <c:v>16.16509866838076</c:v>
                </c:pt>
                <c:pt idx="21">
                  <c:v>15.932047505211901</c:v>
                </c:pt>
                <c:pt idx="22">
                  <c:v>15.700784446796403</c:v>
                </c:pt>
                <c:pt idx="23">
                  <c:v>15.471707564445438</c:v>
                </c:pt>
                <c:pt idx="24">
                  <c:v>15.245141804771109</c:v>
                </c:pt>
                <c:pt idx="25">
                  <c:v>15.02134892496782</c:v>
                </c:pt>
                <c:pt idx="26">
                  <c:v>14.800536387817274</c:v>
                </c:pt>
                <c:pt idx="27">
                  <c:v>14.582865241902683</c:v>
                </c:pt>
                <c:pt idx="28">
                  <c:v>14.368457043866151</c:v>
                </c:pt>
                <c:pt idx="29">
                  <c:v>14.157399897359797</c:v>
                </c:pt>
                <c:pt idx="30">
                  <c:v>13.949753691623945</c:v>
                </c:pt>
              </c:numCache>
            </c:numRef>
          </c:val>
        </c:ser>
        <c:ser>
          <c:idx val="13"/>
          <c:order val="13"/>
          <c:tx>
            <c:v>13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Calculator'!$P$23:$P$53</c:f>
              <c:numCache>
                <c:ptCount val="31"/>
                <c:pt idx="0">
                  <c:v>18.86681049258761</c:v>
                </c:pt>
                <c:pt idx="1">
                  <c:v>18.855740682373675</c:v>
                </c:pt>
                <c:pt idx="2">
                  <c:v>18.822702512740513</c:v>
                </c:pt>
                <c:pt idx="3">
                  <c:v>18.768201106904773</c:v>
                </c:pt>
                <c:pt idx="4">
                  <c:v>18.693050375896306</c:v>
                </c:pt>
                <c:pt idx="5">
                  <c:v>18.598334085820298</c:v>
                </c:pt>
                <c:pt idx="6">
                  <c:v>18.485356839214457</c:v>
                </c:pt>
                <c:pt idx="7">
                  <c:v>18.3555893576492</c:v>
                </c:pt>
                <c:pt idx="8">
                  <c:v>18.210612439392435</c:v>
                </c:pt>
                <c:pt idx="9">
                  <c:v>18.05206342435749</c:v>
                </c:pt>
                <c:pt idx="10">
                  <c:v>17.881588108803893</c:v>
                </c:pt>
                <c:pt idx="11">
                  <c:v>17.700800017616352</c:v>
                </c:pt>
                <c:pt idx="12">
                  <c:v>17.511247940159514</c:v>
                </c:pt>
                <c:pt idx="13">
                  <c:v>17.314391790248923</c:v>
                </c:pt>
                <c:pt idx="14">
                  <c:v>17.11158622395501</c:v>
                </c:pt>
                <c:pt idx="15">
                  <c:v>16.904071050514194</c:v>
                </c:pt>
                <c:pt idx="16">
                  <c:v>16.69296727540289</c:v>
                </c:pt>
                <c:pt idx="17">
                  <c:v>16.47927757603963</c:v>
                </c:pt>
                <c:pt idx="18">
                  <c:v>16.263890080625753</c:v>
                </c:pt>
                <c:pt idx="19">
                  <c:v>16.047584455015155</c:v>
                </c:pt>
                <c:pt idx="20">
                  <c:v>15.83103946607202</c:v>
                </c:pt>
                <c:pt idx="21">
                  <c:v>15.614841357788201</c:v>
                </c:pt>
                <c:pt idx="22">
                  <c:v>15.399492532760622</c:v>
                </c:pt>
                <c:pt idx="23">
                  <c:v>15.18542016804523</c:v>
                </c:pt>
                <c:pt idx="24">
                  <c:v>14.972984507697388</c:v>
                </c:pt>
                <c:pt idx="25">
                  <c:v>14.762486664639429</c:v>
                </c:pt>
                <c:pt idx="26">
                  <c:v>14.554175833951426</c:v>
                </c:pt>
                <c:pt idx="27">
                  <c:v>14.348255871250316</c:v>
                </c:pt>
                <c:pt idx="28">
                  <c:v>14.144891226725456</c:v>
                </c:pt>
                <c:pt idx="29">
                  <c:v>13.944212250697273</c:v>
                </c:pt>
                <c:pt idx="30">
                  <c:v>13.746319902958968</c:v>
                </c:pt>
              </c:numCache>
            </c:numRef>
          </c:val>
        </c:ser>
        <c:ser>
          <c:idx val="14"/>
          <c:order val="14"/>
          <c:tx>
            <c:v>14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Calculator'!$Q$23:$Q$53</c:f>
              <c:numCache>
                <c:ptCount val="31"/>
                <c:pt idx="0">
                  <c:v>18.217124770771864</c:v>
                </c:pt>
                <c:pt idx="1">
                  <c:v>18.207591917215215</c:v>
                </c:pt>
                <c:pt idx="2">
                  <c:v>18.179120830406102</c:v>
                </c:pt>
                <c:pt idx="3">
                  <c:v>18.13208836015267</c:v>
                </c:pt>
                <c:pt idx="4">
                  <c:v>18.067104521305303</c:v>
                </c:pt>
                <c:pt idx="5">
                  <c:v>17.984987080070937</c:v>
                </c:pt>
                <c:pt idx="6">
                  <c:v>17.886729092646476</c:v>
                </c:pt>
                <c:pt idx="7">
                  <c:v>17.77346196762439</c:v>
                </c:pt>
                <c:pt idx="8">
                  <c:v>17.646416710666205</c:v>
                </c:pt>
                <c:pt idx="9">
                  <c:v>17.506885800877793</c:v>
                </c:pt>
                <c:pt idx="10">
                  <c:v>17.356187720009903</c:v>
                </c:pt>
                <c:pt idx="11">
                  <c:v>17.195635604997626</c:v>
                </c:pt>
                <c:pt idx="12">
                  <c:v>17.026510915695038</c:v>
                </c:pt>
                <c:pt idx="13">
                  <c:v>16.850042478146847</c:v>
                </c:pt>
                <c:pt idx="14">
                  <c:v>16.66739082772645</c:v>
                </c:pt>
                <c:pt idx="15">
                  <c:v>16.479637457467735</c:v>
                </c:pt>
                <c:pt idx="16">
                  <c:v>16.287778374683548</c:v>
                </c:pt>
                <c:pt idx="17">
                  <c:v>16.092721268807033</c:v>
                </c:pt>
                <c:pt idx="18">
                  <c:v>15.895285573332554</c:v>
                </c:pt>
                <c:pt idx="19">
                  <c:v>15.696204741175059</c:v>
                </c:pt>
                <c:pt idx="20">
                  <c:v>15.496130124217176</c:v>
                </c:pt>
                <c:pt idx="21">
                  <c:v>15.295635936802254</c:v>
                </c:pt>
                <c:pt idx="22">
                  <c:v>15.095224876566908</c:v>
                </c:pt>
                <c:pt idx="23">
                  <c:v>14.895334065669587</c:v>
                </c:pt>
                <c:pt idx="24">
                  <c:v>14.696341056077394</c:v>
                </c:pt>
                <c:pt idx="25">
                  <c:v>14.498569711698298</c:v>
                </c:pt>
                <c:pt idx="26">
                  <c:v>14.302295837206557</c:v>
                </c:pt>
                <c:pt idx="27">
                  <c:v>14.10775246898362</c:v>
                </c:pt>
                <c:pt idx="28">
                  <c:v>13.915134778902482</c:v>
                </c:pt>
                <c:pt idx="29">
                  <c:v>13.724604568218908</c:v>
                </c:pt>
                <c:pt idx="30">
                  <c:v>13.536294348137561</c:v>
                </c:pt>
              </c:numCache>
            </c:numRef>
          </c:val>
        </c:ser>
        <c:ser>
          <c:idx val="15"/>
          <c:order val="15"/>
          <c:tx>
            <c:v>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Calculator'!$R$23:$R$53</c:f>
              <c:numCache>
                <c:ptCount val="31"/>
                <c:pt idx="0">
                  <c:v>17.611417949064045</c:v>
                </c:pt>
                <c:pt idx="1">
                  <c:v>17.603125506297253</c:v>
                </c:pt>
                <c:pt idx="2">
                  <c:v>17.5783449989453</c:v>
                </c:pt>
                <c:pt idx="3">
                  <c:v>17.53736319580944</c:v>
                </c:pt>
                <c:pt idx="4">
                  <c:v>17.480646023828193</c:v>
                </c:pt>
                <c:pt idx="5">
                  <c:v>17.408821520871577</c:v>
                </c:pt>
                <c:pt idx="6">
                  <c:v>17.322657805610785</c:v>
                </c:pt>
                <c:pt idx="7">
                  <c:v>17.22303761702213</c:v>
                </c:pt>
                <c:pt idx="8">
                  <c:v>17.110931075720973</c:v>
                </c:pt>
                <c:pt idx="9">
                  <c:v>16.987368250165023</c:v>
                </c:pt>
                <c:pt idx="10">
                  <c:v>16.853412905915825</c:v>
                </c:pt>
                <c:pt idx="11">
                  <c:v>16.710138522346355</c:v>
                </c:pt>
                <c:pt idx="12">
                  <c:v>16.558607328150963</c:v>
                </c:pt>
                <c:pt idx="13">
                  <c:v>16.399852778669242</c:v>
                </c:pt>
                <c:pt idx="14">
                  <c:v>16.234865607049276</c:v>
                </c:pt>
                <c:pt idx="15">
                  <c:v>16.064583347195846</c:v>
                </c:pt>
                <c:pt idx="16">
                  <c:v>15.889883056661914</c:v>
                </c:pt>
                <c:pt idx="17">
                  <c:v>15.711576860064833</c:v>
                </c:pt>
                <c:pt idx="18">
                  <c:v>15.530409879996299</c:v>
                </c:pt>
                <c:pt idx="19">
                  <c:v>15.347060111439053</c:v>
                </c:pt>
                <c:pt idx="20">
                  <c:v>15.162139815467981</c:v>
                </c:pt>
                <c:pt idx="21">
                  <c:v>14.976198047555489</c:v>
                </c:pt>
                <c:pt idx="22">
                  <c:v>14.789723986042361</c:v>
                </c:pt>
                <c:pt idx="23">
                  <c:v>14.6031507803582</c:v>
                </c:pt>
                <c:pt idx="24">
                  <c:v>14.416859691534112</c:v>
                </c:pt>
                <c:pt idx="25">
                  <c:v>14.231184346375045</c:v>
                </c:pt>
                <c:pt idx="26">
                  <c:v>14.046414969675363</c:v>
                </c:pt>
                <c:pt idx="27">
                  <c:v>13.862802495414108</c:v>
                </c:pt>
                <c:pt idx="28">
                  <c:v>13.680562487988468</c:v>
                </c:pt>
                <c:pt idx="29">
                  <c:v>13.499878828692447</c:v>
                </c:pt>
                <c:pt idx="30">
                  <c:v>13.32090714150545</c:v>
                </c:pt>
              </c:numCache>
            </c:numRef>
          </c:val>
        </c:ser>
        <c:ser>
          <c:idx val="16"/>
          <c:order val="16"/>
          <c:tx>
            <c:v>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Calculator'!$S$23:$S$53</c:f>
              <c:numCache>
                <c:ptCount val="31"/>
                <c:pt idx="0">
                  <c:v>17.04394942844702</c:v>
                </c:pt>
                <c:pt idx="1">
                  <c:v>17.036672511649964</c:v>
                </c:pt>
                <c:pt idx="2">
                  <c:v>17.014916608966985</c:v>
                </c:pt>
                <c:pt idx="3">
                  <c:v>16.97890374940621</c:v>
                </c:pt>
                <c:pt idx="4">
                  <c:v>16.92899577638139</c:v>
                </c:pt>
                <c:pt idx="5">
                  <c:v>16.86568263370075</c:v>
                </c:pt>
                <c:pt idx="6">
                  <c:v>16.78956708186308</c:v>
                </c:pt>
                <c:pt idx="7">
                  <c:v>16.701346807774033</c:v>
                </c:pt>
                <c:pt idx="8">
                  <c:v>16.60179497710124</c:v>
                </c:pt>
                <c:pt idx="9">
                  <c:v>16.491740266460134</c:v>
                </c:pt>
                <c:pt idx="10">
                  <c:v>16.372047316709253</c:v>
                </c:pt>
                <c:pt idx="11">
                  <c:v>16.24359839162803</c:v>
                </c:pt>
                <c:pt idx="12">
                  <c:v>16.107276834463974</c:v>
                </c:pt>
                <c:pt idx="13">
                  <c:v>15.963952713493317</c:v>
                </c:pt>
                <c:pt idx="14">
                  <c:v>15.814470857629885</c:v>
                </c:pt>
                <c:pt idx="15">
                  <c:v>15.659641318834527</c:v>
                </c:pt>
                <c:pt idx="16">
                  <c:v>15.500232167723274</c:v>
                </c:pt>
                <c:pt idx="17">
                  <c:v>15.336964434744393</c:v>
                </c:pt>
                <c:pt idx="18">
                  <c:v>15.170508949670227</c:v>
                </c:pt>
                <c:pt idx="19">
                  <c:v>15.001484802238423</c:v>
                </c:pt>
                <c:pt idx="20">
                  <c:v>14.830459140531723</c:v>
                </c:pt>
                <c:pt idx="21">
                  <c:v>14.65794803480303</c:v>
                </c:pt>
                <c:pt idx="22">
                  <c:v>14.48441815712053</c:v>
                </c:pt>
                <c:pt idx="23">
                  <c:v>14.310289056520599</c:v>
                </c:pt>
                <c:pt idx="24">
                  <c:v>14.135935841473371</c:v>
                </c:pt>
                <c:pt idx="25">
                  <c:v>13.96169211359334</c:v>
                </c:pt>
                <c:pt idx="26">
                  <c:v>13.78785302679442</c:v>
                </c:pt>
                <c:pt idx="27">
                  <c:v>13.614678373377405</c:v>
                </c:pt>
                <c:pt idx="28">
                  <c:v>13.442395622302666</c:v>
                </c:pt>
                <c:pt idx="29">
                  <c:v>13.271202855006841</c:v>
                </c:pt>
                <c:pt idx="30">
                  <c:v>13.101271560704467</c:v>
                </c:pt>
              </c:numCache>
            </c:numRef>
          </c:val>
        </c:ser>
        <c:ser>
          <c:idx val="17"/>
          <c:order val="17"/>
          <c:tx>
            <c:v>17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Calculator'!$T$23:$T$53</c:f>
              <c:numCache>
                <c:ptCount val="31"/>
                <c:pt idx="0">
                  <c:v>16.510023415244927</c:v>
                </c:pt>
                <c:pt idx="1">
                  <c:v>16.503588399304064</c:v>
                </c:pt>
                <c:pt idx="2">
                  <c:v>16.484342117507637</c:v>
                </c:pt>
                <c:pt idx="3">
                  <c:v>16.452459116927646</c:v>
                </c:pt>
                <c:pt idx="4">
                  <c:v>16.40822458118599</c:v>
                </c:pt>
                <c:pt idx="5">
                  <c:v>16.352026106648527</c:v>
                </c:pt>
                <c:pt idx="6">
                  <c:v>16.284342886773445</c:v>
                </c:pt>
                <c:pt idx="7">
                  <c:v>16.205732917011662</c:v>
                </c:pt>
                <c:pt idx="8">
                  <c:v>16.116818900391596</c:v>
                </c:pt>
                <c:pt idx="9">
                  <c:v>16.0182735434219</c:v>
                </c:pt>
                <c:pt idx="10">
                  <c:v>15.91080488923416</c:v>
                </c:pt>
                <c:pt idx="11">
                  <c:v>15.79514225118819</c:v>
                </c:pt>
                <c:pt idx="12">
                  <c:v>15.672023199496694</c:v>
                </c:pt>
                <c:pt idx="13">
                  <c:v>15.54218193021254</c:v>
                </c:pt>
                <c:pt idx="14">
                  <c:v>15.406339223023394</c:v>
                </c:pt>
                <c:pt idx="15">
                  <c:v>15.265194081757564</c:v>
                </c:pt>
                <c:pt idx="16">
                  <c:v>15.11941705600864</c:v>
                </c:pt>
                <c:pt idx="17">
                  <c:v>14.969645167246641</c:v>
                </c:pt>
                <c:pt idx="18">
                  <c:v>14.81647830883862</c:v>
                </c:pt>
                <c:pt idx="19">
                  <c:v>14.660476955136039</c:v>
                </c:pt>
                <c:pt idx="20">
                  <c:v>14.502160997479958</c:v>
                </c:pt>
                <c:pt idx="21">
                  <c:v>14.342009521279671</c:v>
                </c:pt>
                <c:pt idx="22">
                  <c:v>14.180461344778436</c:v>
                </c:pt>
                <c:pt idx="23">
                  <c:v>14.01791615352738</c:v>
                </c:pt>
                <c:pt idx="24">
                  <c:v>13.854736082199786</c:v>
                </c:pt>
                <c:pt idx="25">
                  <c:v>13.691247614994841</c:v>
                </c:pt>
                <c:pt idx="26">
                  <c:v>13.527743695851225</c:v>
                </c:pt>
                <c:pt idx="27">
                  <c:v>13.364485958862343</c:v>
                </c:pt>
                <c:pt idx="28">
                  <c:v>13.201707006917118</c:v>
                </c:pt>
                <c:pt idx="29">
                  <c:v>13.039612682273757</c:v>
                </c:pt>
                <c:pt idx="30">
                  <c:v>12.87838428634366</c:v>
                </c:pt>
              </c:numCache>
            </c:numRef>
          </c:val>
        </c:ser>
        <c:ser>
          <c:idx val="18"/>
          <c:order val="18"/>
          <c:tx>
            <c:v>18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Calculator'!$U$23:$U$53</c:f>
              <c:numCache>
                <c:ptCount val="31"/>
                <c:pt idx="0">
                  <c:v>16.005749714161624</c:v>
                </c:pt>
                <c:pt idx="1">
                  <c:v>16.000020423658164</c:v>
                </c:pt>
                <c:pt idx="2">
                  <c:v>15.982879330723028</c:v>
                </c:pt>
                <c:pt idx="3">
                  <c:v>15.954465526335177</c:v>
                </c:pt>
                <c:pt idx="4">
                  <c:v>15.915006748598035</c:v>
                </c:pt>
                <c:pt idx="5">
                  <c:v>15.86481349733261</c:v>
                </c:pt>
                <c:pt idx="6">
                  <c:v>15.804271241874037</c:v>
                </c:pt>
                <c:pt idx="7">
                  <c:v>15.733831120342556</c:v>
                </c:pt>
                <c:pt idx="8">
                  <c:v>15.653999579873602</c:v>
                </c:pt>
                <c:pt idx="9">
                  <c:v>15.565327423236505</c:v>
                </c:pt>
                <c:pt idx="10">
                  <c:v>15.468398710366891</c:v>
                </c:pt>
                <c:pt idx="11">
                  <c:v>15.363819919144266</c:v>
                </c:pt>
                <c:pt idx="12">
                  <c:v>15.25220970579867</c:v>
                </c:pt>
                <c:pt idx="13">
                  <c:v>15.13418952988257</c:v>
                </c:pt>
                <c:pt idx="14">
                  <c:v>15.01037532965536</c:v>
                </c:pt>
                <c:pt idx="15">
                  <c:v>14.881370357639575</c:v>
                </c:pt>
                <c:pt idx="16">
                  <c:v>14.74775921797516</c:v>
                </c:pt>
                <c:pt idx="17">
                  <c:v>14.610103090153384</c:v>
                </c:pt>
                <c:pt idx="18">
                  <c:v>14.468936079196311</c:v>
                </c:pt>
                <c:pt idx="19">
                  <c:v>14.324762600407045</c:v>
                </c:pt>
                <c:pt idx="20">
                  <c:v>14.17805568647989</c:v>
                </c:pt>
                <c:pt idx="21">
                  <c:v>14.029256094418967</c:v>
                </c:pt>
                <c:pt idx="22">
                  <c:v>13.878772087454188</c:v>
                </c:pt>
                <c:pt idx="23">
                  <c:v>13.726979771004062</c:v>
                </c:pt>
                <c:pt idx="24">
                  <c:v>13.574223869888979</c:v>
                </c:pt>
                <c:pt idx="25">
                  <c:v>13.420818844861666</c:v>
                </c:pt>
                <c:pt idx="26">
                  <c:v>13.26705025879942</c:v>
                </c:pt>
                <c:pt idx="27">
                  <c:v>13.11317631559749</c:v>
                </c:pt>
                <c:pt idx="28">
                  <c:v>12.95942950719084</c:v>
                </c:pt>
                <c:pt idx="29">
                  <c:v>12.806018315724636</c:v>
                </c:pt>
                <c:pt idx="30">
                  <c:v>12.653128928396605</c:v>
                </c:pt>
              </c:numCache>
            </c:numRef>
          </c:val>
        </c:ser>
        <c:ser>
          <c:idx val="19"/>
          <c:order val="19"/>
          <c:tx>
            <c:v>19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Calculator'!$V$23:$V$53</c:f>
              <c:numCache>
                <c:ptCount val="31"/>
                <c:pt idx="0">
                  <c:v>15.527869282023461</c:v>
                </c:pt>
                <c:pt idx="1">
                  <c:v>15.522737415975914</c:v>
                </c:pt>
                <c:pt idx="2">
                  <c:v>15.507379514049092</c:v>
                </c:pt>
                <c:pt idx="3">
                  <c:v>15.48190776369976</c:v>
                </c:pt>
                <c:pt idx="4">
                  <c:v>15.446506184945791</c:v>
                </c:pt>
                <c:pt idx="5">
                  <c:v>15.401426345077478</c:v>
                </c:pt>
                <c:pt idx="6">
                  <c:v>15.346981652724871</c:v>
                </c:pt>
                <c:pt idx="7">
                  <c:v>15.283540495686081</c:v>
                </c:pt>
                <c:pt idx="8">
                  <c:v>15.211518524987701</c:v>
                </c:pt>
                <c:pt idx="9">
                  <c:v>15.131370403929019</c:v>
                </c:pt>
                <c:pt idx="10">
                  <c:v>15.043581336210144</c:v>
                </c:pt>
                <c:pt idx="11">
                  <c:v>14.94865866441641</c:v>
                </c:pt>
                <c:pt idx="12">
                  <c:v>14.847123793208425</c:v>
                </c:pt>
                <c:pt idx="13">
                  <c:v>14.739504645296789</c:v>
                </c:pt>
                <c:pt idx="14">
                  <c:v>14.626328807444324</c:v>
                </c:pt>
                <c:pt idx="15">
                  <c:v>14.508117472641167</c:v>
                </c:pt>
                <c:pt idx="16">
                  <c:v>14.3853802367231</c:v>
                </c:pt>
                <c:pt idx="17">
                  <c:v>14.25861076554562</c:v>
                </c:pt>
                <c:pt idx="18">
                  <c:v>14.128283313879741</c:v>
                </c:pt>
                <c:pt idx="19">
                  <c:v>13.994850050057671</c:v>
                </c:pt>
                <c:pt idx="20">
                  <c:v>13.858739120941031</c:v>
                </c:pt>
                <c:pt idx="21">
                  <c:v>13.720353379363422</c:v>
                </c:pt>
                <c:pt idx="22">
                  <c:v>13.580069689840691</c:v>
                </c:pt>
                <c:pt idx="23">
                  <c:v>13.438238726919963</c:v>
                </c:pt>
                <c:pt idx="24">
                  <c:v>13.295185182906167</c:v>
                </c:pt>
                <c:pt idx="25">
                  <c:v>13.151208306789854</c:v>
                </c:pt>
                <c:pt idx="26">
                  <c:v>13.00658270306176</c:v>
                </c:pt>
                <c:pt idx="27">
                  <c:v>12.861559326956506</c:v>
                </c:pt>
                <c:pt idx="28">
                  <c:v>12.716366620903642</c:v>
                </c:pt>
                <c:pt idx="29">
                  <c:v>12.57121174511835</c:v>
                </c:pt>
                <c:pt idx="30">
                  <c:v>12.426281863012424</c:v>
                </c:pt>
              </c:numCache>
            </c:numRef>
          </c:val>
        </c:ser>
        <c:ser>
          <c:idx val="20"/>
          <c:order val="20"/>
          <c:tx>
            <c:v>20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Calculator'!$W$23:$W$53</c:f>
              <c:numCache>
                <c:ptCount val="31"/>
                <c:pt idx="0">
                  <c:v>15.073624579166701</c:v>
                </c:pt>
                <c:pt idx="1">
                  <c:v>15.069002929730047</c:v>
                </c:pt>
                <c:pt idx="2">
                  <c:v>15.055168695244488</c:v>
                </c:pt>
                <c:pt idx="3">
                  <c:v>15.032213353914106</c:v>
                </c:pt>
                <c:pt idx="4">
                  <c:v>15.000287188380653</c:v>
                </c:pt>
                <c:pt idx="5">
                  <c:v>14.959596116420194</c:v>
                </c:pt>
                <c:pt idx="6">
                  <c:v>14.910397450445295</c:v>
                </c:pt>
                <c:pt idx="7">
                  <c:v>14.852994764688654</c:v>
                </c:pt>
                <c:pt idx="8">
                  <c:v>14.787732077067009</c:v>
                </c:pt>
                <c:pt idx="9">
                  <c:v>14.714987567133546</c:v>
                </c:pt>
                <c:pt idx="10">
                  <c:v>14.635167052416683</c:v>
                </c:pt>
                <c:pt idx="11">
                  <c:v>14.548697434165842</c:v>
                </c:pt>
                <c:pt idx="12">
                  <c:v>14.456020302306502</c:v>
                </c:pt>
                <c:pt idx="13">
                  <c:v>14.35758586099498</c:v>
                </c:pt>
                <c:pt idx="14">
                  <c:v>14.253847303468266</c:v>
                </c:pt>
                <c:pt idx="15">
                  <c:v>14.145255730669478</c:v>
                </c:pt>
                <c:pt idx="16">
                  <c:v>14.032255674776877</c:v>
                </c:pt>
                <c:pt idx="17">
                  <c:v>13.915281258130731</c:v>
                </c:pt>
                <c:pt idx="18">
                  <c:v>13.79475299141846</c:v>
                </c:pt>
                <c:pt idx="19">
                  <c:v>13.671075193065082</c:v>
                </c:pt>
                <c:pt idx="20">
                  <c:v>13.54463399481695</c:v>
                </c:pt>
                <c:pt idx="21">
                  <c:v>13.415795886349555</c:v>
                </c:pt>
                <c:pt idx="22">
                  <c:v>13.284906743945562</c:v>
                </c:pt>
                <c:pt idx="23">
                  <c:v>13.15229128427738</c:v>
                </c:pt>
                <c:pt idx="24">
                  <c:v>13.018252883410078</c:v>
                </c:pt>
                <c:pt idx="25">
                  <c:v>12.883073702626287</c:v>
                </c:pt>
                <c:pt idx="26">
                  <c:v>12.74701506591841</c:v>
                </c:pt>
                <c:pt idx="27">
                  <c:v>12.610318038422061</c:v>
                </c:pt>
                <c:pt idx="28">
                  <c:v>12.473204160195001</c:v>
                </c:pt>
                <c:pt idx="29">
                  <c:v>12.335876295190221</c:v>
                </c:pt>
                <c:pt idx="30">
                  <c:v>12.198519560731711</c:v>
                </c:pt>
              </c:numCache>
            </c:numRef>
          </c:val>
        </c:ser>
        <c:axId val="65583294"/>
        <c:axId val="53378735"/>
        <c:axId val="10646568"/>
      </c:surfaceChart>
      <c:catAx>
        <c:axId val="65583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Amplitude Error,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3378735"/>
        <c:crosses val="autoZero"/>
        <c:auto val="1"/>
        <c:lblOffset val="100"/>
        <c:tickLblSkip val="5"/>
        <c:noMultiLvlLbl val="0"/>
      </c:catAx>
      <c:valAx>
        <c:axId val="53378735"/>
        <c:scaling>
          <c:orientation val="minMax"/>
          <c:min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Image Rejection, dB</a:t>
                </a:r>
              </a:p>
            </c:rich>
          </c:tx>
          <c:layout>
            <c:manualLayout>
              <c:xMode val="factor"/>
              <c:yMode val="factor"/>
              <c:x val="0.965"/>
              <c:y val="-0.64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one"/>
        <c:crossAx val="65583294"/>
        <c:crossesAt val="1"/>
        <c:crossBetween val="midCat"/>
        <c:dispUnits/>
        <c:majorUnit val="2"/>
        <c:minorUnit val="1"/>
      </c:valAx>
      <c:serAx>
        <c:axId val="10646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Phase Error, Degrees</a:t>
                </a:r>
              </a:p>
            </c:rich>
          </c:tx>
          <c:layout>
            <c:manualLayout>
              <c:xMode val="factor"/>
              <c:yMode val="factor"/>
              <c:x val="-0.1455"/>
              <c:y val="-0.34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337873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25"/>
          <c:y val="0.18925"/>
          <c:w val="0.0755"/>
          <c:h val="0.651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12</xdr:row>
      <xdr:rowOff>0</xdr:rowOff>
    </xdr:to>
    <xdr:sp>
      <xdr:nvSpPr>
        <xdr:cNvPr id="1" name="TextBox 16"/>
        <xdr:cNvSpPr txBox="1">
          <a:spLocks noChangeArrowheads="1"/>
        </xdr:cNvSpPr>
      </xdr:nvSpPr>
      <xdr:spPr>
        <a:xfrm>
          <a:off x="1219200" y="723900"/>
          <a:ext cx="62865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RF
3 dB
90 degree
Hybrid</a:t>
          </a:r>
        </a:p>
      </xdr:txBody>
    </xdr:sp>
    <xdr:clientData/>
  </xdr:twoCellAnchor>
  <xdr:twoCellAnchor>
    <xdr:from>
      <xdr:col>1</xdr:col>
      <xdr:colOff>285750</xdr:colOff>
      <xdr:row>5</xdr:row>
      <xdr:rowOff>0</xdr:rowOff>
    </xdr:from>
    <xdr:to>
      <xdr:col>1</xdr:col>
      <xdr:colOff>590550</xdr:colOff>
      <xdr:row>5</xdr:row>
      <xdr:rowOff>0</xdr:rowOff>
    </xdr:to>
    <xdr:sp>
      <xdr:nvSpPr>
        <xdr:cNvPr id="2" name="Line 17"/>
        <xdr:cNvSpPr>
          <a:spLocks/>
        </xdr:cNvSpPr>
      </xdr:nvSpPr>
      <xdr:spPr>
        <a:xfrm>
          <a:off x="895350" y="8858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114300</xdr:rowOff>
    </xdr:from>
    <xdr:to>
      <xdr:col>4</xdr:col>
      <xdr:colOff>476250</xdr:colOff>
      <xdr:row>6</xdr:row>
      <xdr:rowOff>85725</xdr:rowOff>
    </xdr:to>
    <xdr:sp>
      <xdr:nvSpPr>
        <xdr:cNvPr id="3" name="AutoShape 19"/>
        <xdr:cNvSpPr>
          <a:spLocks noChangeAspect="1"/>
        </xdr:cNvSpPr>
      </xdr:nvSpPr>
      <xdr:spPr>
        <a:xfrm>
          <a:off x="2466975" y="676275"/>
          <a:ext cx="466725" cy="4572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95250</xdr:rowOff>
    </xdr:from>
    <xdr:to>
      <xdr:col>4</xdr:col>
      <xdr:colOff>476250</xdr:colOff>
      <xdr:row>12</xdr:row>
      <xdr:rowOff>66675</xdr:rowOff>
    </xdr:to>
    <xdr:sp>
      <xdr:nvSpPr>
        <xdr:cNvPr id="4" name="AutoShape 20"/>
        <xdr:cNvSpPr>
          <a:spLocks noChangeAspect="1"/>
        </xdr:cNvSpPr>
      </xdr:nvSpPr>
      <xdr:spPr>
        <a:xfrm>
          <a:off x="2466975" y="1628775"/>
          <a:ext cx="466725" cy="4572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4</xdr:col>
      <xdr:colOff>9525</xdr:colOff>
      <xdr:row>5</xdr:row>
      <xdr:rowOff>0</xdr:rowOff>
    </xdr:to>
    <xdr:sp>
      <xdr:nvSpPr>
        <xdr:cNvPr id="5" name="Line 21"/>
        <xdr:cNvSpPr>
          <a:spLocks/>
        </xdr:cNvSpPr>
      </xdr:nvSpPr>
      <xdr:spPr>
        <a:xfrm>
          <a:off x="1857375" y="8858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0</xdr:rowOff>
    </xdr:from>
    <xdr:to>
      <xdr:col>4</xdr:col>
      <xdr:colOff>9525</xdr:colOff>
      <xdr:row>11</xdr:row>
      <xdr:rowOff>0</xdr:rowOff>
    </xdr:to>
    <xdr:sp>
      <xdr:nvSpPr>
        <xdr:cNvPr id="6" name="Line 22"/>
        <xdr:cNvSpPr>
          <a:spLocks/>
        </xdr:cNvSpPr>
      </xdr:nvSpPr>
      <xdr:spPr>
        <a:xfrm>
          <a:off x="1857375" y="18573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4</xdr:row>
      <xdr:rowOff>0</xdr:rowOff>
    </xdr:from>
    <xdr:to>
      <xdr:col>9</xdr:col>
      <xdr:colOff>0</xdr:colOff>
      <xdr:row>12</xdr:row>
      <xdr:rowOff>0</xdr:rowOff>
    </xdr:to>
    <xdr:sp>
      <xdr:nvSpPr>
        <xdr:cNvPr id="7" name="TextBox 23"/>
        <xdr:cNvSpPr txBox="1">
          <a:spLocks noChangeArrowheads="1"/>
        </xdr:cNvSpPr>
      </xdr:nvSpPr>
      <xdr:spPr>
        <a:xfrm>
          <a:off x="4886325" y="723900"/>
          <a:ext cx="61912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IF
3 dB
90 degree
Hybrid</a:t>
          </a:r>
        </a:p>
      </xdr:txBody>
    </xdr:sp>
    <xdr:clientData/>
  </xdr:twoCellAnchor>
  <xdr:twoCellAnchor>
    <xdr:from>
      <xdr:col>6</xdr:col>
      <xdr:colOff>152400</xdr:colOff>
      <xdr:row>6</xdr:row>
      <xdr:rowOff>95250</xdr:rowOff>
    </xdr:from>
    <xdr:to>
      <xdr:col>7</xdr:col>
      <xdr:colOff>0</xdr:colOff>
      <xdr:row>9</xdr:row>
      <xdr:rowOff>66675</xdr:rowOff>
    </xdr:to>
    <xdr:sp>
      <xdr:nvSpPr>
        <xdr:cNvPr id="8" name="Oval 24"/>
        <xdr:cNvSpPr>
          <a:spLocks noChangeAspect="1"/>
        </xdr:cNvSpPr>
      </xdr:nvSpPr>
      <xdr:spPr>
        <a:xfrm>
          <a:off x="3829050" y="1143000"/>
          <a:ext cx="457200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7</xdr:row>
      <xdr:rowOff>76200</xdr:rowOff>
    </xdr:from>
    <xdr:to>
      <xdr:col>6</xdr:col>
      <xdr:colOff>523875</xdr:colOff>
      <xdr:row>8</xdr:row>
      <xdr:rowOff>133350</xdr:rowOff>
    </xdr:to>
    <xdr:sp>
      <xdr:nvSpPr>
        <xdr:cNvPr id="9" name="TextBox 28"/>
        <xdr:cNvSpPr txBox="1">
          <a:spLocks noChangeArrowheads="1"/>
        </xdr:cNvSpPr>
      </xdr:nvSpPr>
      <xdr:spPr>
        <a:xfrm>
          <a:off x="3914775" y="128587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</a:t>
          </a:r>
        </a:p>
      </xdr:txBody>
    </xdr:sp>
    <xdr:clientData/>
  </xdr:twoCellAnchor>
  <xdr:twoCellAnchor>
    <xdr:from>
      <xdr:col>4</xdr:col>
      <xdr:colOff>476250</xdr:colOff>
      <xdr:row>7</xdr:row>
      <xdr:rowOff>9525</xdr:rowOff>
    </xdr:from>
    <xdr:to>
      <xdr:col>5</xdr:col>
      <xdr:colOff>466725</xdr:colOff>
      <xdr:row>9</xdr:row>
      <xdr:rowOff>0</xdr:rowOff>
    </xdr:to>
    <xdr:sp>
      <xdr:nvSpPr>
        <xdr:cNvPr id="10" name="TextBox 44"/>
        <xdr:cNvSpPr txBox="1">
          <a:spLocks noChangeArrowheads="1"/>
        </xdr:cNvSpPr>
      </xdr:nvSpPr>
      <xdr:spPr>
        <a:xfrm>
          <a:off x="2933700" y="1219200"/>
          <a:ext cx="6000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In-Phase
Divider</a:t>
          </a:r>
        </a:p>
      </xdr:txBody>
    </xdr:sp>
    <xdr:clientData/>
  </xdr:twoCellAnchor>
  <xdr:twoCellAnchor>
    <xdr:from>
      <xdr:col>5</xdr:col>
      <xdr:colOff>476250</xdr:colOff>
      <xdr:row>8</xdr:row>
      <xdr:rowOff>0</xdr:rowOff>
    </xdr:from>
    <xdr:to>
      <xdr:col>6</xdr:col>
      <xdr:colOff>152400</xdr:colOff>
      <xdr:row>8</xdr:row>
      <xdr:rowOff>0</xdr:rowOff>
    </xdr:to>
    <xdr:sp>
      <xdr:nvSpPr>
        <xdr:cNvPr id="11" name="Line 45"/>
        <xdr:cNvSpPr>
          <a:spLocks/>
        </xdr:cNvSpPr>
      </xdr:nvSpPr>
      <xdr:spPr>
        <a:xfrm flipH="1">
          <a:off x="3543300" y="13716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8</xdr:row>
      <xdr:rowOff>76200</xdr:rowOff>
    </xdr:from>
    <xdr:to>
      <xdr:col>4</xdr:col>
      <xdr:colOff>476250</xdr:colOff>
      <xdr:row>8</xdr:row>
      <xdr:rowOff>76200</xdr:rowOff>
    </xdr:to>
    <xdr:sp>
      <xdr:nvSpPr>
        <xdr:cNvPr id="12" name="Line 46"/>
        <xdr:cNvSpPr>
          <a:spLocks/>
        </xdr:cNvSpPr>
      </xdr:nvSpPr>
      <xdr:spPr>
        <a:xfrm flipH="1">
          <a:off x="2724150" y="1447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7</xdr:row>
      <xdr:rowOff>76200</xdr:rowOff>
    </xdr:from>
    <xdr:to>
      <xdr:col>4</xdr:col>
      <xdr:colOff>476250</xdr:colOff>
      <xdr:row>7</xdr:row>
      <xdr:rowOff>76200</xdr:rowOff>
    </xdr:to>
    <xdr:sp>
      <xdr:nvSpPr>
        <xdr:cNvPr id="13" name="Line 47"/>
        <xdr:cNvSpPr>
          <a:spLocks/>
        </xdr:cNvSpPr>
      </xdr:nvSpPr>
      <xdr:spPr>
        <a:xfrm flipH="1" flipV="1">
          <a:off x="2714625" y="12858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8</xdr:row>
      <xdr:rowOff>76200</xdr:rowOff>
    </xdr:from>
    <xdr:to>
      <xdr:col>4</xdr:col>
      <xdr:colOff>266700</xdr:colOff>
      <xdr:row>9</xdr:row>
      <xdr:rowOff>95250</xdr:rowOff>
    </xdr:to>
    <xdr:sp>
      <xdr:nvSpPr>
        <xdr:cNvPr id="14" name="Line 48"/>
        <xdr:cNvSpPr>
          <a:spLocks/>
        </xdr:cNvSpPr>
      </xdr:nvSpPr>
      <xdr:spPr>
        <a:xfrm flipH="1">
          <a:off x="2714625" y="144780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6</xdr:row>
      <xdr:rowOff>76200</xdr:rowOff>
    </xdr:from>
    <xdr:to>
      <xdr:col>4</xdr:col>
      <xdr:colOff>247650</xdr:colOff>
      <xdr:row>7</xdr:row>
      <xdr:rowOff>76200</xdr:rowOff>
    </xdr:to>
    <xdr:sp>
      <xdr:nvSpPr>
        <xdr:cNvPr id="15" name="Line 49"/>
        <xdr:cNvSpPr>
          <a:spLocks/>
        </xdr:cNvSpPr>
      </xdr:nvSpPr>
      <xdr:spPr>
        <a:xfrm flipV="1">
          <a:off x="2705100" y="11239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5</xdr:row>
      <xdr:rowOff>0</xdr:rowOff>
    </xdr:from>
    <xdr:to>
      <xdr:col>7</xdr:col>
      <xdr:colOff>590550</xdr:colOff>
      <xdr:row>5</xdr:row>
      <xdr:rowOff>0</xdr:rowOff>
    </xdr:to>
    <xdr:sp>
      <xdr:nvSpPr>
        <xdr:cNvPr id="16" name="Line 50"/>
        <xdr:cNvSpPr>
          <a:spLocks/>
        </xdr:cNvSpPr>
      </xdr:nvSpPr>
      <xdr:spPr>
        <a:xfrm>
          <a:off x="2943225" y="8858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17" name="Line 51"/>
        <xdr:cNvSpPr>
          <a:spLocks/>
        </xdr:cNvSpPr>
      </xdr:nvSpPr>
      <xdr:spPr>
        <a:xfrm>
          <a:off x="2962275" y="18573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</xdr:row>
      <xdr:rowOff>152400</xdr:rowOff>
    </xdr:from>
    <xdr:to>
      <xdr:col>3</xdr:col>
      <xdr:colOff>361950</xdr:colOff>
      <xdr:row>5</xdr:row>
      <xdr:rowOff>9525</xdr:rowOff>
    </xdr:to>
    <xdr:sp>
      <xdr:nvSpPr>
        <xdr:cNvPr id="18" name="TextBox 52"/>
        <xdr:cNvSpPr txBox="1">
          <a:spLocks noChangeArrowheads="1"/>
        </xdr:cNvSpPr>
      </xdr:nvSpPr>
      <xdr:spPr>
        <a:xfrm>
          <a:off x="1924050" y="714375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RFI</a:t>
          </a:r>
        </a:p>
      </xdr:txBody>
    </xdr:sp>
    <xdr:clientData/>
  </xdr:twoCellAnchor>
  <xdr:twoCellAnchor>
    <xdr:from>
      <xdr:col>3</xdr:col>
      <xdr:colOff>57150</xdr:colOff>
      <xdr:row>10</xdr:row>
      <xdr:rowOff>0</xdr:rowOff>
    </xdr:from>
    <xdr:to>
      <xdr:col>3</xdr:col>
      <xdr:colOff>390525</xdr:colOff>
      <xdr:row>11</xdr:row>
      <xdr:rowOff>19050</xdr:rowOff>
    </xdr:to>
    <xdr:sp>
      <xdr:nvSpPr>
        <xdr:cNvPr id="19" name="TextBox 53"/>
        <xdr:cNvSpPr txBox="1">
          <a:spLocks noChangeArrowheads="1"/>
        </xdr:cNvSpPr>
      </xdr:nvSpPr>
      <xdr:spPr>
        <a:xfrm>
          <a:off x="1905000" y="1695450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RFQ</a:t>
          </a:r>
        </a:p>
      </xdr:txBody>
    </xdr:sp>
    <xdr:clientData/>
  </xdr:twoCellAnchor>
  <xdr:twoCellAnchor>
    <xdr:from>
      <xdr:col>6</xdr:col>
      <xdr:colOff>0</xdr:colOff>
      <xdr:row>9</xdr:row>
      <xdr:rowOff>152400</xdr:rowOff>
    </xdr:from>
    <xdr:to>
      <xdr:col>6</xdr:col>
      <xdr:colOff>333375</xdr:colOff>
      <xdr:row>11</xdr:row>
      <xdr:rowOff>9525</xdr:rowOff>
    </xdr:to>
    <xdr:sp>
      <xdr:nvSpPr>
        <xdr:cNvPr id="20" name="TextBox 54"/>
        <xdr:cNvSpPr txBox="1">
          <a:spLocks noChangeArrowheads="1"/>
        </xdr:cNvSpPr>
      </xdr:nvSpPr>
      <xdr:spPr>
        <a:xfrm>
          <a:off x="3676650" y="168592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IFQ</a:t>
          </a:r>
        </a:p>
      </xdr:txBody>
    </xdr:sp>
    <xdr:clientData/>
  </xdr:twoCellAnchor>
  <xdr:twoCellAnchor>
    <xdr:from>
      <xdr:col>6</xdr:col>
      <xdr:colOff>19050</xdr:colOff>
      <xdr:row>4</xdr:row>
      <xdr:rowOff>0</xdr:rowOff>
    </xdr:from>
    <xdr:to>
      <xdr:col>6</xdr:col>
      <xdr:colOff>304800</xdr:colOff>
      <xdr:row>5</xdr:row>
      <xdr:rowOff>19050</xdr:rowOff>
    </xdr:to>
    <xdr:sp>
      <xdr:nvSpPr>
        <xdr:cNvPr id="21" name="TextBox 55"/>
        <xdr:cNvSpPr txBox="1">
          <a:spLocks noChangeArrowheads="1"/>
        </xdr:cNvSpPr>
      </xdr:nvSpPr>
      <xdr:spPr>
        <a:xfrm>
          <a:off x="3695700" y="7239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IFI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22" name="Line 56"/>
        <xdr:cNvSpPr>
          <a:spLocks/>
        </xdr:cNvSpPr>
      </xdr:nvSpPr>
      <xdr:spPr>
        <a:xfrm>
          <a:off x="5505450" y="8858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11</xdr:row>
      <xdr:rowOff>0</xdr:rowOff>
    </xdr:from>
    <xdr:to>
      <xdr:col>10</xdr:col>
      <xdr:colOff>9525</xdr:colOff>
      <xdr:row>11</xdr:row>
      <xdr:rowOff>0</xdr:rowOff>
    </xdr:to>
    <xdr:sp>
      <xdr:nvSpPr>
        <xdr:cNvPr id="23" name="Line 57"/>
        <xdr:cNvSpPr>
          <a:spLocks/>
        </xdr:cNvSpPr>
      </xdr:nvSpPr>
      <xdr:spPr>
        <a:xfrm>
          <a:off x="5514975" y="18573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</xdr:row>
      <xdr:rowOff>9525</xdr:rowOff>
    </xdr:from>
    <xdr:to>
      <xdr:col>11</xdr:col>
      <xdr:colOff>285750</xdr:colOff>
      <xdr:row>5</xdr:row>
      <xdr:rowOff>47625</xdr:rowOff>
    </xdr:to>
    <xdr:sp>
      <xdr:nvSpPr>
        <xdr:cNvPr id="24" name="TextBox 58"/>
        <xdr:cNvSpPr txBox="1">
          <a:spLocks noChangeArrowheads="1"/>
        </xdr:cNvSpPr>
      </xdr:nvSpPr>
      <xdr:spPr>
        <a:xfrm>
          <a:off x="6162675" y="733425"/>
          <a:ext cx="847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Image Output</a:t>
          </a:r>
        </a:p>
      </xdr:txBody>
    </xdr:sp>
    <xdr:clientData/>
  </xdr:twoCellAnchor>
  <xdr:twoCellAnchor>
    <xdr:from>
      <xdr:col>10</xdr:col>
      <xdr:colOff>76200</xdr:colOff>
      <xdr:row>10</xdr:row>
      <xdr:rowOff>0</xdr:rowOff>
    </xdr:from>
    <xdr:to>
      <xdr:col>11</xdr:col>
      <xdr:colOff>314325</xdr:colOff>
      <xdr:row>11</xdr:row>
      <xdr:rowOff>38100</xdr:rowOff>
    </xdr:to>
    <xdr:sp>
      <xdr:nvSpPr>
        <xdr:cNvPr id="25" name="TextBox 59"/>
        <xdr:cNvSpPr txBox="1">
          <a:spLocks noChangeArrowheads="1"/>
        </xdr:cNvSpPr>
      </xdr:nvSpPr>
      <xdr:spPr>
        <a:xfrm>
          <a:off x="6191250" y="1695450"/>
          <a:ext cx="847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Real Output</a:t>
          </a:r>
        </a:p>
      </xdr:txBody>
    </xdr:sp>
    <xdr:clientData/>
  </xdr:twoCellAnchor>
  <xdr:twoCellAnchor>
    <xdr:from>
      <xdr:col>0</xdr:col>
      <xdr:colOff>266700</xdr:colOff>
      <xdr:row>4</xdr:row>
      <xdr:rowOff>19050</xdr:rowOff>
    </xdr:from>
    <xdr:to>
      <xdr:col>1</xdr:col>
      <xdr:colOff>247650</xdr:colOff>
      <xdr:row>5</xdr:row>
      <xdr:rowOff>66675</xdr:rowOff>
    </xdr:to>
    <xdr:sp>
      <xdr:nvSpPr>
        <xdr:cNvPr id="26" name="TextBox 60"/>
        <xdr:cNvSpPr txBox="1">
          <a:spLocks noChangeArrowheads="1"/>
        </xdr:cNvSpPr>
      </xdr:nvSpPr>
      <xdr:spPr>
        <a:xfrm>
          <a:off x="266700" y="742950"/>
          <a:ext cx="590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RF Input</a:t>
          </a:r>
        </a:p>
      </xdr:txBody>
    </xdr:sp>
    <xdr:clientData/>
  </xdr:twoCellAnchor>
  <xdr:twoCellAnchor>
    <xdr:from>
      <xdr:col>4</xdr:col>
      <xdr:colOff>28575</xdr:colOff>
      <xdr:row>4</xdr:row>
      <xdr:rowOff>85725</xdr:rowOff>
    </xdr:from>
    <xdr:to>
      <xdr:col>4</xdr:col>
      <xdr:colOff>276225</xdr:colOff>
      <xdr:row>5</xdr:row>
      <xdr:rowOff>104775</xdr:rowOff>
    </xdr:to>
    <xdr:sp>
      <xdr:nvSpPr>
        <xdr:cNvPr id="27" name="TextBox 61"/>
        <xdr:cNvSpPr txBox="1">
          <a:spLocks noChangeArrowheads="1"/>
        </xdr:cNvSpPr>
      </xdr:nvSpPr>
      <xdr:spPr>
        <a:xfrm>
          <a:off x="2486025" y="8096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4</xdr:col>
      <xdr:colOff>19050</xdr:colOff>
      <xdr:row>10</xdr:row>
      <xdr:rowOff>57150</xdr:rowOff>
    </xdr:from>
    <xdr:to>
      <xdr:col>4</xdr:col>
      <xdr:colOff>266700</xdr:colOff>
      <xdr:row>11</xdr:row>
      <xdr:rowOff>76200</xdr:rowOff>
    </xdr:to>
    <xdr:sp>
      <xdr:nvSpPr>
        <xdr:cNvPr id="28" name="TextBox 62"/>
        <xdr:cNvSpPr txBox="1">
          <a:spLocks noChangeArrowheads="1"/>
        </xdr:cNvSpPr>
      </xdr:nvSpPr>
      <xdr:spPr>
        <a:xfrm>
          <a:off x="2476500" y="17526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4</xdr:col>
      <xdr:colOff>190500</xdr:colOff>
      <xdr:row>5</xdr:row>
      <xdr:rowOff>66675</xdr:rowOff>
    </xdr:from>
    <xdr:to>
      <xdr:col>4</xdr:col>
      <xdr:colOff>438150</xdr:colOff>
      <xdr:row>6</xdr:row>
      <xdr:rowOff>85725</xdr:rowOff>
    </xdr:to>
    <xdr:sp>
      <xdr:nvSpPr>
        <xdr:cNvPr id="29" name="TextBox 63"/>
        <xdr:cNvSpPr txBox="1">
          <a:spLocks noChangeArrowheads="1"/>
        </xdr:cNvSpPr>
      </xdr:nvSpPr>
      <xdr:spPr>
        <a:xfrm>
          <a:off x="2647950" y="9525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4</xdr:col>
      <xdr:colOff>180975</xdr:colOff>
      <xdr:row>9</xdr:row>
      <xdr:rowOff>95250</xdr:rowOff>
    </xdr:from>
    <xdr:to>
      <xdr:col>4</xdr:col>
      <xdr:colOff>428625</xdr:colOff>
      <xdr:row>10</xdr:row>
      <xdr:rowOff>114300</xdr:rowOff>
    </xdr:to>
    <xdr:sp>
      <xdr:nvSpPr>
        <xdr:cNvPr id="30" name="TextBox 64"/>
        <xdr:cNvSpPr txBox="1">
          <a:spLocks noChangeArrowheads="1"/>
        </xdr:cNvSpPr>
      </xdr:nvSpPr>
      <xdr:spPr>
        <a:xfrm>
          <a:off x="2638425" y="16287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4</xdr:col>
      <xdr:colOff>333375</xdr:colOff>
      <xdr:row>10</xdr:row>
      <xdr:rowOff>76200</xdr:rowOff>
    </xdr:from>
    <xdr:to>
      <xdr:col>4</xdr:col>
      <xdr:colOff>581025</xdr:colOff>
      <xdr:row>11</xdr:row>
      <xdr:rowOff>95250</xdr:rowOff>
    </xdr:to>
    <xdr:sp>
      <xdr:nvSpPr>
        <xdr:cNvPr id="31" name="TextBox 65"/>
        <xdr:cNvSpPr txBox="1">
          <a:spLocks noChangeArrowheads="1"/>
        </xdr:cNvSpPr>
      </xdr:nvSpPr>
      <xdr:spPr>
        <a:xfrm>
          <a:off x="2790825" y="17716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4</xdr:col>
      <xdr:colOff>323850</xdr:colOff>
      <xdr:row>4</xdr:row>
      <xdr:rowOff>95250</xdr:rowOff>
    </xdr:from>
    <xdr:to>
      <xdr:col>4</xdr:col>
      <xdr:colOff>571500</xdr:colOff>
      <xdr:row>5</xdr:row>
      <xdr:rowOff>114300</xdr:rowOff>
    </xdr:to>
    <xdr:sp>
      <xdr:nvSpPr>
        <xdr:cNvPr id="32" name="TextBox 66"/>
        <xdr:cNvSpPr txBox="1">
          <a:spLocks noChangeArrowheads="1"/>
        </xdr:cNvSpPr>
      </xdr:nvSpPr>
      <xdr:spPr>
        <a:xfrm>
          <a:off x="2781300" y="8191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tabSelected="1" workbookViewId="0" topLeftCell="A1">
      <selection activeCell="O12" sqref="O12"/>
    </sheetView>
  </sheetViews>
  <sheetFormatPr defaultColWidth="9.140625" defaultRowHeight="12.75"/>
  <cols>
    <col min="3" max="3" width="9.421875" style="0" customWidth="1"/>
  </cols>
  <sheetData>
    <row r="1" ht="18.75">
      <c r="A1" s="4" t="s">
        <v>16</v>
      </c>
    </row>
    <row r="2" ht="12.75">
      <c r="A2" s="3"/>
    </row>
    <row r="3" ht="12.75">
      <c r="A3" t="s">
        <v>19</v>
      </c>
    </row>
    <row r="14" spans="1:11" ht="38.25">
      <c r="A14" s="2" t="s">
        <v>18</v>
      </c>
      <c r="B14" s="2" t="s">
        <v>15</v>
      </c>
      <c r="C14" s="2" t="s">
        <v>0</v>
      </c>
      <c r="D14" s="1" t="s">
        <v>8</v>
      </c>
      <c r="E14" s="2" t="s">
        <v>1</v>
      </c>
      <c r="F14" s="2" t="s">
        <v>2</v>
      </c>
      <c r="G14" t="s">
        <v>6</v>
      </c>
      <c r="H14" t="s">
        <v>7</v>
      </c>
      <c r="I14" t="s">
        <v>9</v>
      </c>
      <c r="J14" t="s">
        <v>10</v>
      </c>
      <c r="K14" s="6" t="s">
        <v>17</v>
      </c>
    </row>
    <row r="15" spans="1:11" ht="12.75">
      <c r="A15" s="9">
        <v>1</v>
      </c>
      <c r="B15" s="9">
        <v>20</v>
      </c>
      <c r="C15" s="5">
        <f>10^($A15/20)*COS($B15*PI()/180)</f>
        <v>1.0543524618931661</v>
      </c>
      <c r="D15" s="5">
        <f>10^($A15/20)*SIN($B15*PI()/180)</f>
        <v>0.38375291255440286</v>
      </c>
      <c r="E15" s="5">
        <f>1-C15</f>
        <v>-0.054352461893166115</v>
      </c>
      <c r="F15" s="5">
        <f>-D15</f>
        <v>-0.38375291255440286</v>
      </c>
      <c r="G15" s="5">
        <f>1+C15</f>
        <v>2.054352461893166</v>
      </c>
      <c r="H15" s="5">
        <f>D15</f>
        <v>0.38375291255440286</v>
      </c>
      <c r="I15" s="5">
        <f>(G15^2+H15^2)^0.5</f>
        <v>2.0898876370705914</v>
      </c>
      <c r="J15" s="5">
        <f>(E15^2+F15^2)^0.5</f>
        <v>0.3875828788889355</v>
      </c>
      <c r="K15" s="7">
        <f>20*LOG10(I15/J15)</f>
        <v>14.635167052416683</v>
      </c>
    </row>
    <row r="18" spans="2:23" ht="15.75">
      <c r="B18" t="s">
        <v>13</v>
      </c>
      <c r="C18" s="5">
        <f aca="true" t="shared" si="0" ref="C18:W18">COS(C20)</f>
        <v>1</v>
      </c>
      <c r="D18" s="5">
        <f t="shared" si="0"/>
        <v>0.9998476951563913</v>
      </c>
      <c r="E18" s="5">
        <f t="shared" si="0"/>
        <v>0.9993908270190958</v>
      </c>
      <c r="F18" s="5">
        <f t="shared" si="0"/>
        <v>0.9986295347545738</v>
      </c>
      <c r="G18" s="5">
        <f t="shared" si="0"/>
        <v>0.9975640502598242</v>
      </c>
      <c r="H18" s="5">
        <f t="shared" si="0"/>
        <v>0.9961946980917455</v>
      </c>
      <c r="I18" s="5">
        <f t="shared" si="0"/>
        <v>0.9945218953682733</v>
      </c>
      <c r="J18" s="5">
        <f t="shared" si="0"/>
        <v>0.992546151641322</v>
      </c>
      <c r="K18" s="5">
        <f t="shared" si="0"/>
        <v>0.9902680687415704</v>
      </c>
      <c r="L18" s="5">
        <f t="shared" si="0"/>
        <v>0.9876883405951378</v>
      </c>
      <c r="M18" s="5">
        <f t="shared" si="0"/>
        <v>0.984807753012208</v>
      </c>
      <c r="N18" s="5">
        <f t="shared" si="0"/>
        <v>0.981627183447664</v>
      </c>
      <c r="O18" s="5">
        <f t="shared" si="0"/>
        <v>0.9781476007338057</v>
      </c>
      <c r="P18" s="5">
        <f t="shared" si="0"/>
        <v>0.9743700647852352</v>
      </c>
      <c r="Q18" s="5">
        <f t="shared" si="0"/>
        <v>0.9702957262759965</v>
      </c>
      <c r="R18" s="5">
        <f t="shared" si="0"/>
        <v>0.9659258262890683</v>
      </c>
      <c r="S18" s="5">
        <f t="shared" si="0"/>
        <v>0.9612616959383189</v>
      </c>
      <c r="T18" s="5">
        <f t="shared" si="0"/>
        <v>0.9563047559630354</v>
      </c>
      <c r="U18" s="5">
        <f t="shared" si="0"/>
        <v>0.9510565162951535</v>
      </c>
      <c r="V18" s="5">
        <f t="shared" si="0"/>
        <v>0.9455185755993168</v>
      </c>
      <c r="W18" s="5">
        <f t="shared" si="0"/>
        <v>0.9396926207859084</v>
      </c>
    </row>
    <row r="19" spans="2:23" ht="15.75">
      <c r="B19" t="s">
        <v>14</v>
      </c>
      <c r="C19" s="5">
        <f aca="true" t="shared" si="1" ref="C19:W19">SIN(C20)</f>
        <v>0</v>
      </c>
      <c r="D19" s="5">
        <f t="shared" si="1"/>
        <v>0.01745240643728351</v>
      </c>
      <c r="E19" s="5">
        <f t="shared" si="1"/>
        <v>0.03489949670250097</v>
      </c>
      <c r="F19" s="5">
        <f t="shared" si="1"/>
        <v>0.05233595624294383</v>
      </c>
      <c r="G19" s="5">
        <f t="shared" si="1"/>
        <v>0.0697564737441253</v>
      </c>
      <c r="H19" s="5">
        <f t="shared" si="1"/>
        <v>0.08715574274765817</v>
      </c>
      <c r="I19" s="5">
        <f t="shared" si="1"/>
        <v>0.10452846326765346</v>
      </c>
      <c r="J19" s="5">
        <f t="shared" si="1"/>
        <v>0.12186934340514748</v>
      </c>
      <c r="K19" s="5">
        <f t="shared" si="1"/>
        <v>0.13917310096006544</v>
      </c>
      <c r="L19" s="5">
        <f t="shared" si="1"/>
        <v>0.15643446504023087</v>
      </c>
      <c r="M19" s="5">
        <f t="shared" si="1"/>
        <v>0.17364817766693033</v>
      </c>
      <c r="N19" s="5">
        <f t="shared" si="1"/>
        <v>0.1908089953765448</v>
      </c>
      <c r="O19" s="5">
        <f t="shared" si="1"/>
        <v>0.20791169081775931</v>
      </c>
      <c r="P19" s="5">
        <f t="shared" si="1"/>
        <v>0.224951054343865</v>
      </c>
      <c r="Q19" s="5">
        <f t="shared" si="1"/>
        <v>0.24192189559966773</v>
      </c>
      <c r="R19" s="5">
        <f t="shared" si="1"/>
        <v>0.25881904510252074</v>
      </c>
      <c r="S19" s="5">
        <f t="shared" si="1"/>
        <v>0.27563735581699916</v>
      </c>
      <c r="T19" s="5">
        <f t="shared" si="1"/>
        <v>0.29237170472273677</v>
      </c>
      <c r="U19" s="5">
        <f t="shared" si="1"/>
        <v>0.3090169943749474</v>
      </c>
      <c r="V19" s="5">
        <f t="shared" si="1"/>
        <v>0.32556815445715664</v>
      </c>
      <c r="W19" s="5">
        <f t="shared" si="1"/>
        <v>0.3420201433256687</v>
      </c>
    </row>
    <row r="20" spans="1:23" ht="12.75">
      <c r="A20" t="s">
        <v>12</v>
      </c>
      <c r="C20" s="5">
        <f aca="true" t="shared" si="2" ref="C20:W20">C22*PI()/180</f>
        <v>0</v>
      </c>
      <c r="D20" s="5">
        <f t="shared" si="2"/>
        <v>0.017453292519943295</v>
      </c>
      <c r="E20" s="5">
        <f t="shared" si="2"/>
        <v>0.03490658503988659</v>
      </c>
      <c r="F20" s="5">
        <f t="shared" si="2"/>
        <v>0.05235987755982988</v>
      </c>
      <c r="G20" s="5">
        <f t="shared" si="2"/>
        <v>0.06981317007977318</v>
      </c>
      <c r="H20" s="5">
        <f t="shared" si="2"/>
        <v>0.08726646259971647</v>
      </c>
      <c r="I20" s="5">
        <f t="shared" si="2"/>
        <v>0.10471975511965977</v>
      </c>
      <c r="J20" s="5">
        <f t="shared" si="2"/>
        <v>0.12217304763960307</v>
      </c>
      <c r="K20" s="5">
        <f t="shared" si="2"/>
        <v>0.13962634015954636</v>
      </c>
      <c r="L20" s="5">
        <f t="shared" si="2"/>
        <v>0.15707963267948966</v>
      </c>
      <c r="M20" s="5">
        <f t="shared" si="2"/>
        <v>0.17453292519943295</v>
      </c>
      <c r="N20" s="5">
        <f t="shared" si="2"/>
        <v>0.19198621771937624</v>
      </c>
      <c r="O20" s="5">
        <f t="shared" si="2"/>
        <v>0.20943951023931953</v>
      </c>
      <c r="P20" s="5">
        <f t="shared" si="2"/>
        <v>0.22689280275926285</v>
      </c>
      <c r="Q20" s="5">
        <f t="shared" si="2"/>
        <v>0.24434609527920614</v>
      </c>
      <c r="R20" s="5">
        <f t="shared" si="2"/>
        <v>0.2617993877991494</v>
      </c>
      <c r="S20" s="5">
        <f t="shared" si="2"/>
        <v>0.2792526803190927</v>
      </c>
      <c r="T20" s="5">
        <f t="shared" si="2"/>
        <v>0.29670597283903605</v>
      </c>
      <c r="U20" s="5">
        <f t="shared" si="2"/>
        <v>0.3141592653589793</v>
      </c>
      <c r="V20" s="5">
        <f t="shared" si="2"/>
        <v>0.3316125578789226</v>
      </c>
      <c r="W20" s="5">
        <f t="shared" si="2"/>
        <v>0.3490658503988659</v>
      </c>
    </row>
    <row r="21" spans="1:3" ht="12.75">
      <c r="A21" t="s">
        <v>3</v>
      </c>
      <c r="B21" t="s">
        <v>3</v>
      </c>
      <c r="C21" t="s">
        <v>11</v>
      </c>
    </row>
    <row r="22" spans="1:23" ht="12.75">
      <c r="A22" t="s">
        <v>5</v>
      </c>
      <c r="B22" t="s">
        <v>4</v>
      </c>
      <c r="C22" s="8">
        <v>0</v>
      </c>
      <c r="D22" s="8">
        <v>1</v>
      </c>
      <c r="E22" s="8">
        <v>2</v>
      </c>
      <c r="F22" s="8">
        <v>3</v>
      </c>
      <c r="G22" s="8">
        <v>4</v>
      </c>
      <c r="H22" s="8">
        <v>5</v>
      </c>
      <c r="I22" s="8">
        <v>6</v>
      </c>
      <c r="J22" s="8">
        <v>7</v>
      </c>
      <c r="K22" s="8">
        <v>8</v>
      </c>
      <c r="L22" s="8">
        <v>9</v>
      </c>
      <c r="M22" s="8">
        <v>10</v>
      </c>
      <c r="N22" s="8">
        <v>11</v>
      </c>
      <c r="O22" s="8">
        <v>12</v>
      </c>
      <c r="P22" s="8">
        <v>13</v>
      </c>
      <c r="Q22" s="8">
        <v>14</v>
      </c>
      <c r="R22" s="8">
        <v>15</v>
      </c>
      <c r="S22" s="8">
        <v>16</v>
      </c>
      <c r="T22" s="8">
        <v>17</v>
      </c>
      <c r="U22" s="8">
        <v>18</v>
      </c>
      <c r="V22" s="8">
        <v>19</v>
      </c>
      <c r="W22" s="8">
        <v>20</v>
      </c>
    </row>
    <row r="23" spans="1:23" ht="12.75">
      <c r="A23" s="5">
        <f aca="true" t="shared" si="3" ref="A23:A53">10^(0.05*B23)</f>
        <v>1</v>
      </c>
      <c r="B23" s="8">
        <v>0</v>
      </c>
      <c r="C23" s="5">
        <v>50</v>
      </c>
      <c r="D23" s="5">
        <f aca="true" t="shared" si="4" ref="D23:M32">20*LOG10(SQRT(((1+$A23*D$18)^2+($A23*D$19)^2)/((1-$A23*D$18)^2+($A23*D$19)^2)))</f>
        <v>41.18283206810419</v>
      </c>
      <c r="E23" s="5">
        <f t="shared" si="4"/>
        <v>35.16157062772744</v>
      </c>
      <c r="F23" s="5">
        <f t="shared" si="4"/>
        <v>31.638642744686805</v>
      </c>
      <c r="G23" s="5">
        <f t="shared" si="4"/>
        <v>29.138323900510382</v>
      </c>
      <c r="H23" s="5">
        <f t="shared" si="4"/>
        <v>27.19813778868881</v>
      </c>
      <c r="I23" s="5">
        <f t="shared" si="4"/>
        <v>25.612084852334085</v>
      </c>
      <c r="J23" s="5">
        <f t="shared" si="4"/>
        <v>24.27027836168778</v>
      </c>
      <c r="K23" s="5">
        <f t="shared" si="4"/>
        <v>23.107125427445414</v>
      </c>
      <c r="L23" s="5">
        <f t="shared" si="4"/>
        <v>22.08031697760262</v>
      </c>
      <c r="M23" s="5">
        <f t="shared" si="4"/>
        <v>21.160964353747577</v>
      </c>
      <c r="N23" s="5">
        <f aca="true" t="shared" si="5" ref="N23:W32">20*LOG10(SQRT(((1+$A23*N$18)^2+($A23*N$19)^2)/((1-$A23*N$18)^2+($A23*N$19)^2)))</f>
        <v>20.328462124145656</v>
      </c>
      <c r="O23" s="5">
        <f t="shared" si="5"/>
        <v>19.567595666979773</v>
      </c>
      <c r="P23" s="5">
        <f t="shared" si="5"/>
        <v>18.86681049258761</v>
      </c>
      <c r="Q23" s="5">
        <f t="shared" si="5"/>
        <v>18.217124770771864</v>
      </c>
      <c r="R23" s="5">
        <f t="shared" si="5"/>
        <v>17.611417949064045</v>
      </c>
      <c r="S23" s="5">
        <f t="shared" si="5"/>
        <v>17.04394942844702</v>
      </c>
      <c r="T23" s="5">
        <f t="shared" si="5"/>
        <v>16.510023415244927</v>
      </c>
      <c r="U23" s="5">
        <f t="shared" si="5"/>
        <v>16.005749714161624</v>
      </c>
      <c r="V23" s="5">
        <f t="shared" si="5"/>
        <v>15.527869282023461</v>
      </c>
      <c r="W23" s="5">
        <f t="shared" si="5"/>
        <v>15.073624579166701</v>
      </c>
    </row>
    <row r="24" spans="1:23" ht="12.75">
      <c r="A24" s="5">
        <f t="shared" si="3"/>
        <v>1.0115794542598986</v>
      </c>
      <c r="B24" s="8">
        <v>0.1</v>
      </c>
      <c r="C24" s="5">
        <f aca="true" t="shared" si="6" ref="C24:C53">20*LOG10(SQRT(((1+$A24*C$18)^2+($A24*C$19)^2)/((1-$A24*C$18)^2+($A24*C$19)^2)))</f>
        <v>44.79698199287367</v>
      </c>
      <c r="D24" s="5">
        <f t="shared" si="4"/>
        <v>39.61402279172952</v>
      </c>
      <c r="E24" s="5">
        <f t="shared" si="4"/>
        <v>34.71320531168907</v>
      </c>
      <c r="F24" s="5">
        <f t="shared" si="4"/>
        <v>31.433686083375747</v>
      </c>
      <c r="G24" s="5">
        <f t="shared" si="4"/>
        <v>29.02188902367603</v>
      </c>
      <c r="H24" s="5">
        <f t="shared" si="4"/>
        <v>27.123294861513042</v>
      </c>
      <c r="I24" s="5">
        <f t="shared" si="4"/>
        <v>25.560003218788864</v>
      </c>
      <c r="J24" s="5">
        <f t="shared" si="4"/>
        <v>24.231979008300478</v>
      </c>
      <c r="K24" s="5">
        <f t="shared" si="4"/>
        <v>23.077794834321963</v>
      </c>
      <c r="L24" s="5">
        <f t="shared" si="4"/>
        <v>22.057146125729133</v>
      </c>
      <c r="M24" s="5">
        <f t="shared" si="4"/>
        <v>21.142204964923906</v>
      </c>
      <c r="N24" s="5">
        <f t="shared" si="5"/>
        <v>20.31296967768811</v>
      </c>
      <c r="O24" s="5">
        <f t="shared" si="5"/>
        <v>19.55458971763933</v>
      </c>
      <c r="P24" s="5">
        <f t="shared" si="5"/>
        <v>18.855740682373675</v>
      </c>
      <c r="Q24" s="5">
        <f t="shared" si="5"/>
        <v>18.207591917215215</v>
      </c>
      <c r="R24" s="5">
        <f t="shared" si="5"/>
        <v>17.603125506297253</v>
      </c>
      <c r="S24" s="5">
        <f t="shared" si="5"/>
        <v>17.036672511649964</v>
      </c>
      <c r="T24" s="5">
        <f t="shared" si="5"/>
        <v>16.503588399304064</v>
      </c>
      <c r="U24" s="5">
        <f t="shared" si="5"/>
        <v>16.000020423658164</v>
      </c>
      <c r="V24" s="5">
        <f t="shared" si="5"/>
        <v>15.522737415975914</v>
      </c>
      <c r="W24" s="5">
        <f t="shared" si="5"/>
        <v>15.069002929730047</v>
      </c>
    </row>
    <row r="25" spans="1:23" ht="12.75">
      <c r="A25" s="5">
        <f t="shared" si="3"/>
        <v>1.023292992280754</v>
      </c>
      <c r="B25" s="8">
        <v>0.2</v>
      </c>
      <c r="C25" s="5">
        <f t="shared" si="6"/>
        <v>38.77666989160402</v>
      </c>
      <c r="D25" s="5">
        <f t="shared" si="4"/>
        <v>36.804901191845275</v>
      </c>
      <c r="E25" s="5">
        <f t="shared" si="4"/>
        <v>33.59304931681512</v>
      </c>
      <c r="F25" s="5">
        <f t="shared" si="4"/>
        <v>30.871202728363794</v>
      </c>
      <c r="G25" s="5">
        <f t="shared" si="4"/>
        <v>28.690247010705722</v>
      </c>
      <c r="H25" s="5">
        <f t="shared" si="4"/>
        <v>26.90622571467919</v>
      </c>
      <c r="I25" s="5">
        <f t="shared" si="4"/>
        <v>25.407417386592126</v>
      </c>
      <c r="J25" s="5">
        <f t="shared" si="4"/>
        <v>24.119076602651507</v>
      </c>
      <c r="K25" s="5">
        <f t="shared" si="4"/>
        <v>22.99098082616183</v>
      </c>
      <c r="L25" s="5">
        <f t="shared" si="4"/>
        <v>21.988372286918818</v>
      </c>
      <c r="M25" s="5">
        <f t="shared" si="4"/>
        <v>21.086413095681245</v>
      </c>
      <c r="N25" s="5">
        <f t="shared" si="5"/>
        <v>20.26682531031644</v>
      </c>
      <c r="O25" s="5">
        <f t="shared" si="5"/>
        <v>19.51580741347447</v>
      </c>
      <c r="P25" s="5">
        <f t="shared" si="5"/>
        <v>18.822702512740513</v>
      </c>
      <c r="Q25" s="5">
        <f t="shared" si="5"/>
        <v>18.179120830406102</v>
      </c>
      <c r="R25" s="5">
        <f t="shared" si="5"/>
        <v>17.5783449989453</v>
      </c>
      <c r="S25" s="5">
        <f t="shared" si="5"/>
        <v>17.014916608966985</v>
      </c>
      <c r="T25" s="5">
        <f t="shared" si="5"/>
        <v>16.484342117507637</v>
      </c>
      <c r="U25" s="5">
        <f t="shared" si="5"/>
        <v>15.982879330723028</v>
      </c>
      <c r="V25" s="5">
        <f t="shared" si="5"/>
        <v>15.507379514049092</v>
      </c>
      <c r="W25" s="5">
        <f t="shared" si="5"/>
        <v>15.055168695244488</v>
      </c>
    </row>
    <row r="26" spans="1:23" ht="12.75">
      <c r="A26" s="5">
        <f t="shared" si="3"/>
        <v>1.035142166679344</v>
      </c>
      <c r="B26" s="8">
        <v>0.3</v>
      </c>
      <c r="C26" s="5">
        <f t="shared" si="6"/>
        <v>35.255324367505025</v>
      </c>
      <c r="D26" s="5">
        <f t="shared" si="4"/>
        <v>34.26744557234073</v>
      </c>
      <c r="E26" s="5">
        <f t="shared" si="4"/>
        <v>32.19789495069566</v>
      </c>
      <c r="F26" s="5">
        <f t="shared" si="4"/>
        <v>30.07060175587073</v>
      </c>
      <c r="G26" s="5">
        <f t="shared" si="4"/>
        <v>28.18833503535284</v>
      </c>
      <c r="H26" s="5">
        <f t="shared" si="4"/>
        <v>26.56699911318175</v>
      </c>
      <c r="I26" s="5">
        <f t="shared" si="4"/>
        <v>25.164490284247215</v>
      </c>
      <c r="J26" s="5">
        <f t="shared" si="4"/>
        <v>23.937224821289394</v>
      </c>
      <c r="K26" s="5">
        <f t="shared" si="4"/>
        <v>22.850063990020324</v>
      </c>
      <c r="L26" s="5">
        <f t="shared" si="4"/>
        <v>21.8761351809247</v>
      </c>
      <c r="M26" s="5">
        <f t="shared" si="4"/>
        <v>20.995006594664872</v>
      </c>
      <c r="N26" s="5">
        <f t="shared" si="5"/>
        <v>20.191004590374675</v>
      </c>
      <c r="O26" s="5">
        <f t="shared" si="5"/>
        <v>19.451941451988702</v>
      </c>
      <c r="P26" s="5">
        <f t="shared" si="5"/>
        <v>18.768201106904773</v>
      </c>
      <c r="Q26" s="5">
        <f t="shared" si="5"/>
        <v>18.13208836015267</v>
      </c>
      <c r="R26" s="5">
        <f t="shared" si="5"/>
        <v>17.53736319580944</v>
      </c>
      <c r="S26" s="5">
        <f t="shared" si="5"/>
        <v>16.97890374940621</v>
      </c>
      <c r="T26" s="5">
        <f t="shared" si="5"/>
        <v>16.452459116927646</v>
      </c>
      <c r="U26" s="5">
        <f t="shared" si="5"/>
        <v>15.954465526335177</v>
      </c>
      <c r="V26" s="5">
        <f t="shared" si="5"/>
        <v>15.48190776369976</v>
      </c>
      <c r="W26" s="5">
        <f t="shared" si="5"/>
        <v>15.032213353914106</v>
      </c>
    </row>
    <row r="27" spans="1:23" ht="12.75">
      <c r="A27" s="5">
        <f t="shared" si="3"/>
        <v>1.0471285480508996</v>
      </c>
      <c r="B27" s="8">
        <v>0.4</v>
      </c>
      <c r="C27" s="5">
        <f t="shared" si="6"/>
        <v>32.757221092864356</v>
      </c>
      <c r="D27" s="5">
        <f t="shared" si="4"/>
        <v>32.174122503952724</v>
      </c>
      <c r="E27" s="5">
        <f t="shared" si="4"/>
        <v>30.784791479637917</v>
      </c>
      <c r="F27" s="5">
        <f t="shared" si="4"/>
        <v>29.151719710457083</v>
      </c>
      <c r="G27" s="5">
        <f t="shared" si="4"/>
        <v>27.570956160311688</v>
      </c>
      <c r="H27" s="5">
        <f t="shared" si="4"/>
        <v>26.132731670916243</v>
      </c>
      <c r="I27" s="5">
        <f t="shared" si="4"/>
        <v>24.8458014831608</v>
      </c>
      <c r="J27" s="5">
        <f t="shared" si="4"/>
        <v>23.69484654214448</v>
      </c>
      <c r="K27" s="5">
        <f t="shared" si="4"/>
        <v>22.66020950344275</v>
      </c>
      <c r="L27" s="5">
        <f t="shared" si="4"/>
        <v>21.723762319204553</v>
      </c>
      <c r="M27" s="5">
        <f t="shared" si="4"/>
        <v>20.870218818124457</v>
      </c>
      <c r="N27" s="5">
        <f t="shared" si="5"/>
        <v>20.087059002876707</v>
      </c>
      <c r="O27" s="5">
        <f t="shared" si="5"/>
        <v>19.36410158131146</v>
      </c>
      <c r="P27" s="5">
        <f t="shared" si="5"/>
        <v>18.693050375896306</v>
      </c>
      <c r="Q27" s="5">
        <f t="shared" si="5"/>
        <v>18.067104521305303</v>
      </c>
      <c r="R27" s="5">
        <f t="shared" si="5"/>
        <v>17.480646023828193</v>
      </c>
      <c r="S27" s="5">
        <f t="shared" si="5"/>
        <v>16.92899577638139</v>
      </c>
      <c r="T27" s="5">
        <f t="shared" si="5"/>
        <v>16.40822458118599</v>
      </c>
      <c r="U27" s="5">
        <f t="shared" si="5"/>
        <v>15.915006748598035</v>
      </c>
      <c r="V27" s="5">
        <f t="shared" si="5"/>
        <v>15.446506184945791</v>
      </c>
      <c r="W27" s="5">
        <f t="shared" si="5"/>
        <v>15.000287188380653</v>
      </c>
    </row>
    <row r="28" spans="1:23" ht="12.75">
      <c r="A28" s="5">
        <f t="shared" si="3"/>
        <v>1.0592537251772889</v>
      </c>
      <c r="B28" s="8">
        <v>0.5</v>
      </c>
      <c r="C28" s="5">
        <f t="shared" si="6"/>
        <v>30.81988402846492</v>
      </c>
      <c r="D28" s="5">
        <f t="shared" si="4"/>
        <v>30.437727528684732</v>
      </c>
      <c r="E28" s="5">
        <f t="shared" si="4"/>
        <v>29.459068477972853</v>
      </c>
      <c r="F28" s="5">
        <f t="shared" si="4"/>
        <v>28.19969972222486</v>
      </c>
      <c r="G28" s="5">
        <f t="shared" si="4"/>
        <v>26.887925607061955</v>
      </c>
      <c r="H28" s="5">
        <f t="shared" si="4"/>
        <v>25.63163702226791</v>
      </c>
      <c r="I28" s="5">
        <f t="shared" si="4"/>
        <v>24.46780874640662</v>
      </c>
      <c r="J28" s="5">
        <f t="shared" si="4"/>
        <v>23.401963104991456</v>
      </c>
      <c r="K28" s="5">
        <f t="shared" si="4"/>
        <v>22.42778623595182</v>
      </c>
      <c r="L28" s="5">
        <f t="shared" si="4"/>
        <v>21.535461687173736</v>
      </c>
      <c r="M28" s="5">
        <f t="shared" si="4"/>
        <v>20.714926813693367</v>
      </c>
      <c r="N28" s="5">
        <f t="shared" si="5"/>
        <v>19.957015220197036</v>
      </c>
      <c r="O28" s="5">
        <f t="shared" si="5"/>
        <v>19.253753078919086</v>
      </c>
      <c r="P28" s="5">
        <f t="shared" si="5"/>
        <v>18.598334085820298</v>
      </c>
      <c r="Q28" s="5">
        <f t="shared" si="5"/>
        <v>17.984987080070937</v>
      </c>
      <c r="R28" s="5">
        <f t="shared" si="5"/>
        <v>17.408821520871577</v>
      </c>
      <c r="S28" s="5">
        <f t="shared" si="5"/>
        <v>16.86568263370075</v>
      </c>
      <c r="T28" s="5">
        <f t="shared" si="5"/>
        <v>16.352026106648527</v>
      </c>
      <c r="U28" s="5">
        <f t="shared" si="5"/>
        <v>15.86481349733261</v>
      </c>
      <c r="V28" s="5">
        <f t="shared" si="5"/>
        <v>15.401426345077478</v>
      </c>
      <c r="W28" s="5">
        <f t="shared" si="5"/>
        <v>14.959596116420194</v>
      </c>
    </row>
    <row r="29" spans="1:23" ht="12.75">
      <c r="A29" s="5">
        <f t="shared" si="3"/>
        <v>1.0715193052376064</v>
      </c>
      <c r="B29" s="8">
        <v>0.6</v>
      </c>
      <c r="C29" s="5">
        <f t="shared" si="6"/>
        <v>29.237313961473323</v>
      </c>
      <c r="D29" s="5">
        <f t="shared" si="4"/>
        <v>28.968337898982483</v>
      </c>
      <c r="E29" s="5">
        <f t="shared" si="4"/>
        <v>28.24877501920296</v>
      </c>
      <c r="F29" s="5">
        <f t="shared" si="4"/>
        <v>27.263784304744647</v>
      </c>
      <c r="G29" s="5">
        <f t="shared" si="4"/>
        <v>26.177243254413245</v>
      </c>
      <c r="H29" s="5">
        <f t="shared" si="4"/>
        <v>25.08883556378532</v>
      </c>
      <c r="I29" s="5">
        <f t="shared" si="4"/>
        <v>24.046645813040367</v>
      </c>
      <c r="J29" s="5">
        <f t="shared" si="4"/>
        <v>23.069044582174413</v>
      </c>
      <c r="K29" s="5">
        <f t="shared" si="4"/>
        <v>22.159748224001703</v>
      </c>
      <c r="L29" s="5">
        <f t="shared" si="4"/>
        <v>21.315975689092397</v>
      </c>
      <c r="M29" s="5">
        <f t="shared" si="4"/>
        <v>20.532449872085195</v>
      </c>
      <c r="N29" s="5">
        <f t="shared" si="5"/>
        <v>19.803253388358492</v>
      </c>
      <c r="O29" s="5">
        <f t="shared" si="5"/>
        <v>19.12264067890799</v>
      </c>
      <c r="P29" s="5">
        <f t="shared" si="5"/>
        <v>18.485356839214457</v>
      </c>
      <c r="Q29" s="5">
        <f t="shared" si="5"/>
        <v>17.886729092646476</v>
      </c>
      <c r="R29" s="5">
        <f t="shared" si="5"/>
        <v>17.322657805610785</v>
      </c>
      <c r="S29" s="5">
        <f t="shared" si="5"/>
        <v>16.78956708186308</v>
      </c>
      <c r="T29" s="5">
        <f t="shared" si="5"/>
        <v>16.284342886773445</v>
      </c>
      <c r="U29" s="5">
        <f t="shared" si="5"/>
        <v>15.804271241874037</v>
      </c>
      <c r="V29" s="5">
        <f t="shared" si="5"/>
        <v>15.346981652724871</v>
      </c>
      <c r="W29" s="5">
        <f t="shared" si="5"/>
        <v>14.910397450445295</v>
      </c>
    </row>
    <row r="30" spans="1:23" ht="12.75">
      <c r="A30" s="5">
        <f t="shared" si="3"/>
        <v>1.0839269140212036</v>
      </c>
      <c r="B30" s="8">
        <v>0.7</v>
      </c>
      <c r="C30" s="5">
        <f t="shared" si="6"/>
        <v>27.89962458324355</v>
      </c>
      <c r="D30" s="5">
        <f t="shared" si="4"/>
        <v>27.70034612954722</v>
      </c>
      <c r="E30" s="5">
        <f t="shared" si="4"/>
        <v>27.152019887523654</v>
      </c>
      <c r="F30" s="5">
        <f t="shared" si="4"/>
        <v>26.36830018452613</v>
      </c>
      <c r="G30" s="5">
        <f t="shared" si="4"/>
        <v>25.464668872743083</v>
      </c>
      <c r="H30" s="5">
        <f t="shared" si="4"/>
        <v>24.524446718981462</v>
      </c>
      <c r="I30" s="5">
        <f t="shared" si="4"/>
        <v>23.59667046968459</v>
      </c>
      <c r="J30" s="5">
        <f t="shared" si="4"/>
        <v>22.706097061635433</v>
      </c>
      <c r="K30" s="5">
        <f t="shared" si="4"/>
        <v>21.863084383655284</v>
      </c>
      <c r="L30" s="5">
        <f t="shared" si="4"/>
        <v>21.07024871271588</v>
      </c>
      <c r="M30" s="5">
        <f t="shared" si="4"/>
        <v>20.326345134575394</v>
      </c>
      <c r="N30" s="5">
        <f t="shared" si="5"/>
        <v>19.628378532692597</v>
      </c>
      <c r="O30" s="5">
        <f t="shared" si="5"/>
        <v>18.972705678340883</v>
      </c>
      <c r="P30" s="5">
        <f t="shared" si="5"/>
        <v>18.3555893576492</v>
      </c>
      <c r="Q30" s="5">
        <f t="shared" si="5"/>
        <v>17.77346196762439</v>
      </c>
      <c r="R30" s="5">
        <f t="shared" si="5"/>
        <v>17.22303761702213</v>
      </c>
      <c r="S30" s="5">
        <f t="shared" si="5"/>
        <v>16.701346807774033</v>
      </c>
      <c r="T30" s="5">
        <f t="shared" si="5"/>
        <v>16.205732917011662</v>
      </c>
      <c r="U30" s="5">
        <f t="shared" si="5"/>
        <v>15.733831120342556</v>
      </c>
      <c r="V30" s="5">
        <f t="shared" si="5"/>
        <v>15.283540495686081</v>
      </c>
      <c r="W30" s="5">
        <f t="shared" si="5"/>
        <v>14.852994764688654</v>
      </c>
    </row>
    <row r="31" spans="1:23" ht="12.75">
      <c r="A31" s="5">
        <f t="shared" si="3"/>
        <v>1.096478196143185</v>
      </c>
      <c r="B31" s="8">
        <v>0.8</v>
      </c>
      <c r="C31" s="5">
        <f t="shared" si="6"/>
        <v>26.74122350300308</v>
      </c>
      <c r="D31" s="5">
        <f t="shared" si="4"/>
        <v>26.587787578663445</v>
      </c>
      <c r="E31" s="5">
        <f t="shared" si="4"/>
        <v>26.157465838633026</v>
      </c>
      <c r="F31" s="5">
        <f t="shared" si="4"/>
        <v>25.523051949113025</v>
      </c>
      <c r="G31" s="5">
        <f t="shared" si="4"/>
        <v>24.766156889002943</v>
      </c>
      <c r="H31" s="5">
        <f t="shared" si="4"/>
        <v>23.953392088362268</v>
      </c>
      <c r="I31" s="5">
        <f t="shared" si="4"/>
        <v>23.129786245959806</v>
      </c>
      <c r="J31" s="5">
        <f t="shared" si="4"/>
        <v>22.322073298570587</v>
      </c>
      <c r="K31" s="5">
        <f t="shared" si="4"/>
        <v>21.54439936934417</v>
      </c>
      <c r="L31" s="5">
        <f t="shared" si="4"/>
        <v>20.80314630871588</v>
      </c>
      <c r="M31" s="5">
        <f t="shared" si="4"/>
        <v>20.100222182038546</v>
      </c>
      <c r="N31" s="5">
        <f t="shared" si="5"/>
        <v>19.435097698378577</v>
      </c>
      <c r="O31" s="5">
        <f t="shared" si="5"/>
        <v>18.80600357810026</v>
      </c>
      <c r="P31" s="5">
        <f t="shared" si="5"/>
        <v>18.210612439392435</v>
      </c>
      <c r="Q31" s="5">
        <f t="shared" si="5"/>
        <v>17.646416710666205</v>
      </c>
      <c r="R31" s="5">
        <f t="shared" si="5"/>
        <v>17.110931075720973</v>
      </c>
      <c r="S31" s="5">
        <f t="shared" si="5"/>
        <v>16.60179497710124</v>
      </c>
      <c r="T31" s="5">
        <f t="shared" si="5"/>
        <v>16.116818900391596</v>
      </c>
      <c r="U31" s="5">
        <f t="shared" si="5"/>
        <v>15.653999579873602</v>
      </c>
      <c r="V31" s="5">
        <f t="shared" si="5"/>
        <v>15.211518524987701</v>
      </c>
      <c r="W31" s="5">
        <f t="shared" si="5"/>
        <v>14.787732077067009</v>
      </c>
    </row>
    <row r="32" spans="1:23" ht="12.75">
      <c r="A32" s="5">
        <f t="shared" si="3"/>
        <v>1.109174815262401</v>
      </c>
      <c r="B32" s="8">
        <v>0.9</v>
      </c>
      <c r="C32" s="5">
        <f t="shared" si="6"/>
        <v>25.719802225127722</v>
      </c>
      <c r="D32" s="5">
        <f t="shared" si="4"/>
        <v>25.59807781326839</v>
      </c>
      <c r="E32" s="5">
        <f t="shared" si="4"/>
        <v>25.25205956290931</v>
      </c>
      <c r="F32" s="5">
        <f t="shared" si="4"/>
        <v>24.73016655526528</v>
      </c>
      <c r="G32" s="5">
        <f t="shared" si="4"/>
        <v>24.090759780551892</v>
      </c>
      <c r="H32" s="5">
        <f t="shared" si="4"/>
        <v>23.38609054450461</v>
      </c>
      <c r="I32" s="5">
        <f t="shared" si="4"/>
        <v>22.655341587593647</v>
      </c>
      <c r="J32" s="5">
        <f t="shared" si="4"/>
        <v>21.924587422771214</v>
      </c>
      <c r="K32" s="5">
        <f t="shared" si="4"/>
        <v>21.209643520670088</v>
      </c>
      <c r="L32" s="5">
        <f t="shared" si="4"/>
        <v>20.519245388072854</v>
      </c>
      <c r="M32" s="5">
        <f t="shared" si="4"/>
        <v>19.857590846546746</v>
      </c>
      <c r="N32" s="5">
        <f t="shared" si="5"/>
        <v>19.226112247080053</v>
      </c>
      <c r="O32" s="5">
        <f t="shared" si="5"/>
        <v>18.624628286554707</v>
      </c>
      <c r="P32" s="5">
        <f t="shared" si="5"/>
        <v>18.05206342435749</v>
      </c>
      <c r="Q32" s="5">
        <f t="shared" si="5"/>
        <v>17.506885800877793</v>
      </c>
      <c r="R32" s="5">
        <f t="shared" si="5"/>
        <v>16.987368250165023</v>
      </c>
      <c r="S32" s="5">
        <f t="shared" si="5"/>
        <v>16.491740266460134</v>
      </c>
      <c r="T32" s="5">
        <f t="shared" si="5"/>
        <v>16.0182735434219</v>
      </c>
      <c r="U32" s="5">
        <f t="shared" si="5"/>
        <v>15.565327423236505</v>
      </c>
      <c r="V32" s="5">
        <f t="shared" si="5"/>
        <v>15.131370403929019</v>
      </c>
      <c r="W32" s="5">
        <f t="shared" si="5"/>
        <v>14.714987567133546</v>
      </c>
    </row>
    <row r="33" spans="1:23" ht="12.75">
      <c r="A33" s="5">
        <f t="shared" si="3"/>
        <v>1.1220184543019636</v>
      </c>
      <c r="B33" s="8">
        <v>1</v>
      </c>
      <c r="C33" s="5">
        <f t="shared" si="6"/>
        <v>24.80647274592979</v>
      </c>
      <c r="D33" s="5">
        <f aca="true" t="shared" si="7" ref="D33:M42">20*LOG10(SQRT(((1+$A33*D$18)^2+($A33*D$19)^2)/((1-$A33*D$18)^2+($A33*D$19)^2)))</f>
        <v>24.70757435661675</v>
      </c>
      <c r="E33" s="5">
        <f t="shared" si="7"/>
        <v>24.423658546369676</v>
      </c>
      <c r="F33" s="5">
        <f t="shared" si="7"/>
        <v>23.988015111084554</v>
      </c>
      <c r="G33" s="5">
        <f t="shared" si="7"/>
        <v>23.44302570107768</v>
      </c>
      <c r="H33" s="5">
        <f t="shared" si="7"/>
        <v>22.82943535935692</v>
      </c>
      <c r="I33" s="5">
        <f t="shared" si="7"/>
        <v>22.180364968377894</v>
      </c>
      <c r="J33" s="5">
        <f t="shared" si="7"/>
        <v>21.51985952160949</v>
      </c>
      <c r="K33" s="5">
        <f t="shared" si="7"/>
        <v>20.863977208427023</v>
      </c>
      <c r="L33" s="5">
        <f t="shared" si="7"/>
        <v>20.22269821158243</v>
      </c>
      <c r="M33" s="5">
        <f t="shared" si="7"/>
        <v>19.601748418349608</v>
      </c>
      <c r="N33" s="5">
        <f aca="true" t="shared" si="8" ref="N33:W42">20*LOG10(SQRT(((1+$A33*N$18)^2+($A33*N$19)^2)/((1-$A33*N$18)^2+($A33*N$19)^2)))</f>
        <v>19.004030867469538</v>
      </c>
      <c r="O33" s="5">
        <f t="shared" si="8"/>
        <v>18.430647063765146</v>
      </c>
      <c r="P33" s="5">
        <f t="shared" si="8"/>
        <v>17.881588108803893</v>
      </c>
      <c r="Q33" s="5">
        <f t="shared" si="8"/>
        <v>17.356187720009903</v>
      </c>
      <c r="R33" s="5">
        <f t="shared" si="8"/>
        <v>16.853412905915825</v>
      </c>
      <c r="S33" s="5">
        <f t="shared" si="8"/>
        <v>16.372047316709253</v>
      </c>
      <c r="T33" s="5">
        <f t="shared" si="8"/>
        <v>15.91080488923416</v>
      </c>
      <c r="U33" s="5">
        <f t="shared" si="8"/>
        <v>15.468398710366891</v>
      </c>
      <c r="V33" s="5">
        <f t="shared" si="8"/>
        <v>15.043581336210144</v>
      </c>
      <c r="W33" s="5">
        <f t="shared" si="8"/>
        <v>14.635167052416683</v>
      </c>
    </row>
    <row r="34" spans="1:23" ht="12.75">
      <c r="A34" s="5">
        <f t="shared" si="3"/>
        <v>1.135010815672315</v>
      </c>
      <c r="B34" s="8">
        <v>1.1</v>
      </c>
      <c r="C34" s="5">
        <f t="shared" si="6"/>
        <v>23.98063036730669</v>
      </c>
      <c r="D34" s="5">
        <f t="shared" si="7"/>
        <v>23.898698279948924</v>
      </c>
      <c r="E34" s="5">
        <f t="shared" si="7"/>
        <v>23.661740472143432</v>
      </c>
      <c r="F34" s="5">
        <f t="shared" si="7"/>
        <v>23.293315026211438</v>
      </c>
      <c r="G34" s="5">
        <f t="shared" si="7"/>
        <v>22.82470813349566</v>
      </c>
      <c r="H34" s="5">
        <f t="shared" si="7"/>
        <v>22.287727469850623</v>
      </c>
      <c r="I34" s="5">
        <f t="shared" si="7"/>
        <v>21.709943343596816</v>
      </c>
      <c r="J34" s="5">
        <f t="shared" si="7"/>
        <v>21.112805102013994</v>
      </c>
      <c r="K34" s="5">
        <f t="shared" si="7"/>
        <v>20.51173855917576</v>
      </c>
      <c r="L34" s="5">
        <f t="shared" si="7"/>
        <v>19.917161596430095</v>
      </c>
      <c r="M34" s="5">
        <f t="shared" si="7"/>
        <v>19.33570579387014</v>
      </c>
      <c r="N34" s="5">
        <f t="shared" si="8"/>
        <v>18.771305224353966</v>
      </c>
      <c r="O34" s="5">
        <f t="shared" si="8"/>
        <v>18.22604843869811</v>
      </c>
      <c r="P34" s="5">
        <f t="shared" si="8"/>
        <v>17.700800017616352</v>
      </c>
      <c r="Q34" s="5">
        <f t="shared" si="8"/>
        <v>17.195635604997626</v>
      </c>
      <c r="R34" s="5">
        <f t="shared" si="8"/>
        <v>16.710138522346355</v>
      </c>
      <c r="S34" s="5">
        <f t="shared" si="8"/>
        <v>16.24359839162803</v>
      </c>
      <c r="T34" s="5">
        <f t="shared" si="8"/>
        <v>15.79514225118819</v>
      </c>
      <c r="U34" s="5">
        <f t="shared" si="8"/>
        <v>15.363819919144266</v>
      </c>
      <c r="V34" s="5">
        <f t="shared" si="8"/>
        <v>14.94865866441641</v>
      </c>
      <c r="W34" s="5">
        <f t="shared" si="8"/>
        <v>14.548697434165842</v>
      </c>
    </row>
    <row r="35" spans="1:23" ht="12.75">
      <c r="A35" s="5">
        <f t="shared" si="3"/>
        <v>1.1481536214968828</v>
      </c>
      <c r="B35" s="8">
        <v>1.2</v>
      </c>
      <c r="C35" s="5">
        <f t="shared" si="6"/>
        <v>23.227061280613412</v>
      </c>
      <c r="D35" s="5">
        <f t="shared" si="7"/>
        <v>23.15807805112832</v>
      </c>
      <c r="E35" s="5">
        <f t="shared" si="7"/>
        <v>22.95742919644313</v>
      </c>
      <c r="F35" s="5">
        <f t="shared" si="7"/>
        <v>22.642211517671633</v>
      </c>
      <c r="G35" s="5">
        <f t="shared" si="7"/>
        <v>22.23589756088949</v>
      </c>
      <c r="H35" s="5">
        <f t="shared" si="7"/>
        <v>21.763440509021713</v>
      </c>
      <c r="I35" s="5">
        <f t="shared" si="7"/>
        <v>21.24762328252809</v>
      </c>
      <c r="J35" s="5">
        <f t="shared" si="7"/>
        <v>20.707198314996674</v>
      </c>
      <c r="K35" s="5">
        <f t="shared" si="7"/>
        <v>20.156480397341504</v>
      </c>
      <c r="L35" s="5">
        <f t="shared" si="7"/>
        <v>19.605777178350657</v>
      </c>
      <c r="M35" s="5">
        <f t="shared" si="7"/>
        <v>19.062147740112202</v>
      </c>
      <c r="N35" s="5">
        <f t="shared" si="8"/>
        <v>18.53018733403209</v>
      </c>
      <c r="O35" s="5">
        <f t="shared" si="8"/>
        <v>18.012703619333415</v>
      </c>
      <c r="P35" s="5">
        <f t="shared" si="8"/>
        <v>17.511247940159514</v>
      </c>
      <c r="Q35" s="5">
        <f t="shared" si="8"/>
        <v>17.026510915695038</v>
      </c>
      <c r="R35" s="5">
        <f t="shared" si="8"/>
        <v>16.558607328150963</v>
      </c>
      <c r="S35" s="5">
        <f t="shared" si="8"/>
        <v>16.107276834463974</v>
      </c>
      <c r="T35" s="5">
        <f t="shared" si="8"/>
        <v>15.672023199496694</v>
      </c>
      <c r="U35" s="5">
        <f t="shared" si="8"/>
        <v>15.25220970579867</v>
      </c>
      <c r="V35" s="5">
        <f t="shared" si="8"/>
        <v>14.847123793208425</v>
      </c>
      <c r="W35" s="5">
        <f t="shared" si="8"/>
        <v>14.456020302306502</v>
      </c>
    </row>
    <row r="36" spans="1:23" ht="12.75">
      <c r="A36" s="5">
        <f t="shared" si="3"/>
        <v>1.1614486138403428</v>
      </c>
      <c r="B36" s="8">
        <v>1.3</v>
      </c>
      <c r="C36" s="5">
        <f t="shared" si="6"/>
        <v>22.534211889601423</v>
      </c>
      <c r="D36" s="5">
        <f t="shared" si="7"/>
        <v>22.47533276996663</v>
      </c>
      <c r="E36" s="5">
        <f t="shared" si="7"/>
        <v>22.303304590021582</v>
      </c>
      <c r="F36" s="5">
        <f t="shared" si="7"/>
        <v>22.030812179114363</v>
      </c>
      <c r="G36" s="5">
        <f t="shared" si="7"/>
        <v>21.675739762452455</v>
      </c>
      <c r="H36" s="5">
        <f t="shared" si="7"/>
        <v>21.257799557486805</v>
      </c>
      <c r="I36" s="5">
        <f t="shared" si="7"/>
        <v>20.79577356698792</v>
      </c>
      <c r="J36" s="5">
        <f t="shared" si="7"/>
        <v>20.305859524383116</v>
      </c>
      <c r="K36" s="5">
        <f t="shared" si="7"/>
        <v>19.801046807459496</v>
      </c>
      <c r="L36" s="5">
        <f t="shared" si="7"/>
        <v>19.291187504881073</v>
      </c>
      <c r="M36" s="5">
        <f t="shared" si="7"/>
        <v>18.783420313103477</v>
      </c>
      <c r="N36" s="5">
        <f t="shared" si="8"/>
        <v>18.282705919062654</v>
      </c>
      <c r="O36" s="5">
        <f t="shared" si="8"/>
        <v>17.79234061977615</v>
      </c>
      <c r="P36" s="5">
        <f t="shared" si="8"/>
        <v>17.314391790248923</v>
      </c>
      <c r="Q36" s="5">
        <f t="shared" si="8"/>
        <v>16.850042478146847</v>
      </c>
      <c r="R36" s="5">
        <f t="shared" si="8"/>
        <v>16.399852778669242</v>
      </c>
      <c r="S36" s="5">
        <f t="shared" si="8"/>
        <v>15.963952713493317</v>
      </c>
      <c r="T36" s="5">
        <f t="shared" si="8"/>
        <v>15.54218193021254</v>
      </c>
      <c r="U36" s="5">
        <f t="shared" si="8"/>
        <v>15.13418952988257</v>
      </c>
      <c r="V36" s="5">
        <f t="shared" si="8"/>
        <v>14.739504645296789</v>
      </c>
      <c r="W36" s="5">
        <f t="shared" si="8"/>
        <v>14.35758586099498</v>
      </c>
    </row>
    <row r="37" spans="1:23" ht="12.75">
      <c r="A37" s="5">
        <f t="shared" si="3"/>
        <v>1.1748975549395295</v>
      </c>
      <c r="B37" s="8">
        <v>1.4</v>
      </c>
      <c r="C37" s="5">
        <f t="shared" si="6"/>
        <v>21.89310133850062</v>
      </c>
      <c r="D37" s="5">
        <f t="shared" si="7"/>
        <v>21.842256352455372</v>
      </c>
      <c r="E37" s="5">
        <f t="shared" si="7"/>
        <v>21.693168841688568</v>
      </c>
      <c r="F37" s="5">
        <f t="shared" si="7"/>
        <v>21.45543513558376</v>
      </c>
      <c r="G37" s="5">
        <f t="shared" si="7"/>
        <v>21.142879784880996</v>
      </c>
      <c r="H37" s="5">
        <f t="shared" si="7"/>
        <v>20.771198830265543</v>
      </c>
      <c r="I37" s="5">
        <f t="shared" si="7"/>
        <v>20.355886437321637</v>
      </c>
      <c r="J37" s="5">
        <f t="shared" si="7"/>
        <v>19.910837738670505</v>
      </c>
      <c r="K37" s="5">
        <f t="shared" si="7"/>
        <v>19.44766721501001</v>
      </c>
      <c r="L37" s="5">
        <f t="shared" si="7"/>
        <v>18.975574421927753</v>
      </c>
      <c r="M37" s="5">
        <f t="shared" si="7"/>
        <v>18.501538061443128</v>
      </c>
      <c r="N37" s="5">
        <f t="shared" si="8"/>
        <v>18.030658098757787</v>
      </c>
      <c r="O37" s="5">
        <f t="shared" si="8"/>
        <v>17.566529499910242</v>
      </c>
      <c r="P37" s="5">
        <f t="shared" si="8"/>
        <v>17.11158622395501</v>
      </c>
      <c r="Q37" s="5">
        <f t="shared" si="8"/>
        <v>16.66739082772645</v>
      </c>
      <c r="R37" s="5">
        <f t="shared" si="8"/>
        <v>16.234865607049276</v>
      </c>
      <c r="S37" s="5">
        <f t="shared" si="8"/>
        <v>15.814470857629885</v>
      </c>
      <c r="T37" s="5">
        <f t="shared" si="8"/>
        <v>15.406339223023394</v>
      </c>
      <c r="U37" s="5">
        <f t="shared" si="8"/>
        <v>15.01037532965536</v>
      </c>
      <c r="V37" s="5">
        <f t="shared" si="8"/>
        <v>14.626328807444324</v>
      </c>
      <c r="W37" s="5">
        <f t="shared" si="8"/>
        <v>14.253847303468266</v>
      </c>
    </row>
    <row r="38" spans="1:23" ht="12.75">
      <c r="A38" s="5">
        <f t="shared" si="3"/>
        <v>1.1885022274370185</v>
      </c>
      <c r="B38" s="8">
        <v>1.5</v>
      </c>
      <c r="C38" s="5">
        <f t="shared" si="6"/>
        <v>21.29661013112588</v>
      </c>
      <c r="D38" s="5">
        <f t="shared" si="7"/>
        <v>21.252257595446096</v>
      </c>
      <c r="E38" s="5">
        <f t="shared" si="7"/>
        <v>21.12182881638759</v>
      </c>
      <c r="F38" s="5">
        <f t="shared" si="7"/>
        <v>20.912709761956457</v>
      </c>
      <c r="G38" s="5">
        <f t="shared" si="7"/>
        <v>20.635730782739813</v>
      </c>
      <c r="H38" s="5">
        <f t="shared" si="7"/>
        <v>20.303494364555412</v>
      </c>
      <c r="I38" s="5">
        <f t="shared" si="7"/>
        <v>19.928815456724685</v>
      </c>
      <c r="J38" s="5">
        <f t="shared" si="7"/>
        <v>19.52357313039718</v>
      </c>
      <c r="K38" s="5">
        <f t="shared" si="7"/>
        <v>19.098053329573993</v>
      </c>
      <c r="L38" s="5">
        <f t="shared" si="7"/>
        <v>18.66070910161103</v>
      </c>
      <c r="M38" s="5">
        <f t="shared" si="7"/>
        <v>18.21820433135685</v>
      </c>
      <c r="N38" s="5">
        <f t="shared" si="8"/>
        <v>17.77561260004046</v>
      </c>
      <c r="O38" s="5">
        <f t="shared" si="8"/>
        <v>17.336676706948904</v>
      </c>
      <c r="P38" s="5">
        <f t="shared" si="8"/>
        <v>16.904071050514194</v>
      </c>
      <c r="Q38" s="5">
        <f t="shared" si="8"/>
        <v>16.479637457467735</v>
      </c>
      <c r="R38" s="5">
        <f t="shared" si="8"/>
        <v>16.064583347195846</v>
      </c>
      <c r="S38" s="5">
        <f t="shared" si="8"/>
        <v>15.659641318834527</v>
      </c>
      <c r="T38" s="5">
        <f t="shared" si="8"/>
        <v>15.265194081757564</v>
      </c>
      <c r="U38" s="5">
        <f t="shared" si="8"/>
        <v>14.881370357639575</v>
      </c>
      <c r="V38" s="5">
        <f t="shared" si="8"/>
        <v>14.508117472641167</v>
      </c>
      <c r="W38" s="5">
        <f t="shared" si="8"/>
        <v>14.145255730669478</v>
      </c>
    </row>
    <row r="39" spans="1:23" ht="12.75">
      <c r="A39" s="5">
        <f t="shared" si="3"/>
        <v>1.202264434617413</v>
      </c>
      <c r="B39" s="8">
        <v>1.6</v>
      </c>
      <c r="C39" s="5">
        <f t="shared" si="6"/>
        <v>20.73899880751452</v>
      </c>
      <c r="D39" s="5">
        <f t="shared" si="7"/>
        <v>20.699967171079233</v>
      </c>
      <c r="E39" s="5">
        <f t="shared" si="7"/>
        <v>20.5849111167818</v>
      </c>
      <c r="F39" s="5">
        <f t="shared" si="7"/>
        <v>20.399603202523032</v>
      </c>
      <c r="G39" s="5">
        <f t="shared" si="7"/>
        <v>20.15263339821667</v>
      </c>
      <c r="H39" s="5">
        <f t="shared" si="7"/>
        <v>19.854205115226605</v>
      </c>
      <c r="I39" s="5">
        <f t="shared" si="7"/>
        <v>19.514957278186618</v>
      </c>
      <c r="J39" s="5">
        <f t="shared" si="7"/>
        <v>19.14503426593757</v>
      </c>
      <c r="K39" s="5">
        <f t="shared" si="7"/>
        <v>18.753490329968376</v>
      </c>
      <c r="L39" s="5">
        <f t="shared" si="7"/>
        <v>18.348006101653503</v>
      </c>
      <c r="M39" s="5">
        <f t="shared" si="7"/>
        <v>17.934839203328337</v>
      </c>
      <c r="N39" s="5">
        <f t="shared" si="8"/>
        <v>17.518920974396632</v>
      </c>
      <c r="O39" s="5">
        <f t="shared" si="8"/>
        <v>17.1040264295755</v>
      </c>
      <c r="P39" s="5">
        <f t="shared" si="8"/>
        <v>16.69296727540289</v>
      </c>
      <c r="Q39" s="5">
        <f t="shared" si="8"/>
        <v>16.287778374683548</v>
      </c>
      <c r="R39" s="5">
        <f t="shared" si="8"/>
        <v>15.889883056661914</v>
      </c>
      <c r="S39" s="5">
        <f t="shared" si="8"/>
        <v>15.500232167723274</v>
      </c>
      <c r="T39" s="5">
        <f t="shared" si="8"/>
        <v>15.11941705600864</v>
      </c>
      <c r="U39" s="5">
        <f t="shared" si="8"/>
        <v>14.74775921797516</v>
      </c>
      <c r="V39" s="5">
        <f t="shared" si="8"/>
        <v>14.3853802367231</v>
      </c>
      <c r="W39" s="5">
        <f t="shared" si="8"/>
        <v>14.032255674776877</v>
      </c>
    </row>
    <row r="40" spans="1:23" ht="12.75">
      <c r="A40" s="5">
        <f t="shared" si="3"/>
        <v>1.216186000646368</v>
      </c>
      <c r="B40" s="8">
        <v>1.7</v>
      </c>
      <c r="C40" s="5">
        <f t="shared" si="6"/>
        <v>20.215572796804146</v>
      </c>
      <c r="D40" s="5">
        <f t="shared" si="7"/>
        <v>20.18095600998656</v>
      </c>
      <c r="E40" s="5">
        <f t="shared" si="7"/>
        <v>20.078710800130732</v>
      </c>
      <c r="F40" s="5">
        <f t="shared" si="7"/>
        <v>19.913411054190963</v>
      </c>
      <c r="G40" s="5">
        <f t="shared" si="7"/>
        <v>19.691947582333416</v>
      </c>
      <c r="H40" s="5">
        <f t="shared" si="7"/>
        <v>19.42264912553303</v>
      </c>
      <c r="I40" s="5">
        <f t="shared" si="7"/>
        <v>19.114387516905794</v>
      </c>
      <c r="J40" s="5">
        <f t="shared" si="7"/>
        <v>18.775829972813074</v>
      </c>
      <c r="K40" s="5">
        <f t="shared" si="7"/>
        <v>18.414917984914158</v>
      </c>
      <c r="L40" s="5">
        <f t="shared" si="7"/>
        <v>18.038576493888872</v>
      </c>
      <c r="M40" s="5">
        <f t="shared" si="7"/>
        <v>17.65261093159426</v>
      </c>
      <c r="N40" s="5">
        <f t="shared" si="8"/>
        <v>17.261733856025536</v>
      </c>
      <c r="O40" s="5">
        <f t="shared" si="8"/>
        <v>16.869667016604964</v>
      </c>
      <c r="P40" s="5">
        <f t="shared" si="8"/>
        <v>16.47927757603963</v>
      </c>
      <c r="Q40" s="5">
        <f t="shared" si="8"/>
        <v>16.092721268807033</v>
      </c>
      <c r="R40" s="5">
        <f t="shared" si="8"/>
        <v>15.711576860064833</v>
      </c>
      <c r="S40" s="5">
        <f t="shared" si="8"/>
        <v>15.336964434744393</v>
      </c>
      <c r="T40" s="5">
        <f t="shared" si="8"/>
        <v>14.969645167246641</v>
      </c>
      <c r="U40" s="5">
        <f t="shared" si="8"/>
        <v>14.610103090153384</v>
      </c>
      <c r="V40" s="5">
        <f t="shared" si="8"/>
        <v>14.25861076554562</v>
      </c>
      <c r="W40" s="5">
        <f t="shared" si="8"/>
        <v>13.915281258130731</v>
      </c>
    </row>
    <row r="41" spans="1:23" ht="12.75">
      <c r="A41" s="5">
        <f t="shared" si="3"/>
        <v>1.2302687708123816</v>
      </c>
      <c r="B41" s="8">
        <v>1.8</v>
      </c>
      <c r="C41" s="5">
        <f t="shared" si="6"/>
        <v>19.722443211333555</v>
      </c>
      <c r="D41" s="5">
        <f t="shared" si="7"/>
        <v>19.69152964401397</v>
      </c>
      <c r="E41" s="5">
        <f t="shared" si="7"/>
        <v>19.600069605318197</v>
      </c>
      <c r="F41" s="5">
        <f t="shared" si="7"/>
        <v>19.45173216964965</v>
      </c>
      <c r="G41" s="5">
        <f t="shared" si="7"/>
        <v>19.252103099985497</v>
      </c>
      <c r="H41" s="5">
        <f t="shared" si="7"/>
        <v>19.008034584740575</v>
      </c>
      <c r="I41" s="5">
        <f t="shared" si="7"/>
        <v>18.726960757301928</v>
      </c>
      <c r="J41" s="5">
        <f t="shared" si="7"/>
        <v>18.416298352707305</v>
      </c>
      <c r="K41" s="5">
        <f t="shared" si="7"/>
        <v>18.083000196288562</v>
      </c>
      <c r="L41" s="5">
        <f t="shared" si="7"/>
        <v>17.73327715187191</v>
      </c>
      <c r="M41" s="5">
        <f t="shared" si="7"/>
        <v>17.372467990838818</v>
      </c>
      <c r="N41" s="5">
        <f t="shared" si="8"/>
        <v>17.005019927045453</v>
      </c>
      <c r="O41" s="5">
        <f t="shared" si="8"/>
        <v>16.634540776691267</v>
      </c>
      <c r="P41" s="5">
        <f t="shared" si="8"/>
        <v>16.263890080625753</v>
      </c>
      <c r="Q41" s="5">
        <f t="shared" si="8"/>
        <v>15.895285573332554</v>
      </c>
      <c r="R41" s="5">
        <f t="shared" si="8"/>
        <v>15.530409879996299</v>
      </c>
      <c r="S41" s="5">
        <f t="shared" si="8"/>
        <v>15.170508949670227</v>
      </c>
      <c r="T41" s="5">
        <f t="shared" si="8"/>
        <v>14.81647830883862</v>
      </c>
      <c r="U41" s="5">
        <f t="shared" si="8"/>
        <v>14.468936079196311</v>
      </c>
      <c r="V41" s="5">
        <f t="shared" si="8"/>
        <v>14.128283313879741</v>
      </c>
      <c r="W41" s="5">
        <f t="shared" si="8"/>
        <v>13.79475299141846</v>
      </c>
    </row>
    <row r="42" spans="1:23" ht="12.75">
      <c r="A42" s="5">
        <f t="shared" si="3"/>
        <v>1.2445146117713852</v>
      </c>
      <c r="B42" s="8">
        <v>1.9</v>
      </c>
      <c r="C42" s="5">
        <f t="shared" si="6"/>
        <v>19.256352401523575</v>
      </c>
      <c r="D42" s="5">
        <f t="shared" si="7"/>
        <v>19.228575410945137</v>
      </c>
      <c r="E42" s="5">
        <f t="shared" si="7"/>
        <v>19.14627848300831</v>
      </c>
      <c r="F42" s="5">
        <f t="shared" si="7"/>
        <v>19.012437819346317</v>
      </c>
      <c r="G42" s="5">
        <f t="shared" si="7"/>
        <v>18.83162500257366</v>
      </c>
      <c r="H42" s="5">
        <f t="shared" si="7"/>
        <v>18.609519924769646</v>
      </c>
      <c r="I42" s="5">
        <f t="shared" si="7"/>
        <v>18.35238332017387</v>
      </c>
      <c r="J42" s="5">
        <f t="shared" si="7"/>
        <v>18.06657640444717</v>
      </c>
      <c r="K42" s="5">
        <f t="shared" si="7"/>
        <v>17.758183095638277</v>
      </c>
      <c r="L42" s="5">
        <f t="shared" si="7"/>
        <v>17.432754748520665</v>
      </c>
      <c r="M42" s="5">
        <f t="shared" si="7"/>
        <v>17.095169851639316</v>
      </c>
      <c r="N42" s="5">
        <f t="shared" si="8"/>
        <v>16.749585861536723</v>
      </c>
      <c r="O42" s="5">
        <f t="shared" si="8"/>
        <v>16.39945578917293</v>
      </c>
      <c r="P42" s="5">
        <f t="shared" si="8"/>
        <v>16.047584455015155</v>
      </c>
      <c r="Q42" s="5">
        <f t="shared" si="8"/>
        <v>15.696204741175059</v>
      </c>
      <c r="R42" s="5">
        <f t="shared" si="8"/>
        <v>15.347060111439053</v>
      </c>
      <c r="S42" s="5">
        <f t="shared" si="8"/>
        <v>15.001484802238423</v>
      </c>
      <c r="T42" s="5">
        <f t="shared" si="8"/>
        <v>14.660476955136039</v>
      </c>
      <c r="U42" s="5">
        <f t="shared" si="8"/>
        <v>14.324762600407045</v>
      </c>
      <c r="V42" s="5">
        <f t="shared" si="8"/>
        <v>13.994850050057671</v>
      </c>
      <c r="W42" s="5">
        <f t="shared" si="8"/>
        <v>13.671075193065082</v>
      </c>
    </row>
    <row r="43" spans="1:23" ht="12.75">
      <c r="A43" s="5">
        <f t="shared" si="3"/>
        <v>1.2589254117941673</v>
      </c>
      <c r="B43" s="8">
        <v>2</v>
      </c>
      <c r="C43" s="5">
        <f t="shared" si="6"/>
        <v>18.814544308479654</v>
      </c>
      <c r="D43" s="5">
        <f aca="true" t="shared" si="9" ref="D43:M53">20*LOG10(SQRT(((1+$A43*D$18)^2+($A43*D$19)^2)/((1-$A43*D$18)^2+($A43*D$19)^2)))</f>
        <v>18.789447143599894</v>
      </c>
      <c r="E43" s="5">
        <f t="shared" si="9"/>
        <v>18.71499958978336</v>
      </c>
      <c r="F43" s="5">
        <f t="shared" si="9"/>
        <v>18.593640316434982</v>
      </c>
      <c r="G43" s="5">
        <f t="shared" si="9"/>
        <v>18.429144126483862</v>
      </c>
      <c r="H43" s="5">
        <f t="shared" si="9"/>
        <v>18.226252840464557</v>
      </c>
      <c r="I43" s="5">
        <f t="shared" si="9"/>
        <v>17.99026571807711</v>
      </c>
      <c r="J43" s="5">
        <f t="shared" si="9"/>
        <v>17.726653802062778</v>
      </c>
      <c r="K43" s="5">
        <f t="shared" si="9"/>
        <v>17.44074268189697</v>
      </c>
      <c r="L43" s="5">
        <f t="shared" si="9"/>
        <v>17.137483979965083</v>
      </c>
      <c r="M43" s="5">
        <f t="shared" si="9"/>
        <v>16.82131538288411</v>
      </c>
      <c r="N43" s="5">
        <f aca="true" t="shared" si="10" ref="N43:W53">20*LOG10(SQRT(((1+$A43*N$18)^2+($A43*N$19)^2)/((1-$A43*N$18)^2+($A43*N$19)^2)))</f>
        <v>16.496096045187826</v>
      </c>
      <c r="O43" s="5">
        <f t="shared" si="10"/>
        <v>16.16509866838076</v>
      </c>
      <c r="P43" s="5">
        <f t="shared" si="10"/>
        <v>15.83103946607202</v>
      </c>
      <c r="Q43" s="5">
        <f t="shared" si="10"/>
        <v>15.496130124217176</v>
      </c>
      <c r="R43" s="5">
        <f t="shared" si="10"/>
        <v>15.162139815467981</v>
      </c>
      <c r="S43" s="5">
        <f t="shared" si="10"/>
        <v>14.830459140531723</v>
      </c>
      <c r="T43" s="5">
        <f t="shared" si="10"/>
        <v>14.502160997479958</v>
      </c>
      <c r="U43" s="5">
        <f t="shared" si="10"/>
        <v>14.17805568647989</v>
      </c>
      <c r="V43" s="5">
        <f t="shared" si="10"/>
        <v>13.858739120941031</v>
      </c>
      <c r="W43" s="5">
        <f t="shared" si="10"/>
        <v>13.54463399481695</v>
      </c>
    </row>
    <row r="44" spans="1:23" ht="12.75">
      <c r="A44" s="5">
        <f t="shared" si="3"/>
        <v>1.2735030810166617</v>
      </c>
      <c r="B44" s="8">
        <v>2.1</v>
      </c>
      <c r="C44" s="5">
        <f t="shared" si="6"/>
        <v>18.39466648118719</v>
      </c>
      <c r="D44" s="5">
        <f t="shared" si="9"/>
        <v>18.37187690089528</v>
      </c>
      <c r="E44" s="5">
        <f t="shared" si="9"/>
        <v>18.304203682251156</v>
      </c>
      <c r="F44" s="5">
        <f t="shared" si="9"/>
        <v>18.19366350173069</v>
      </c>
      <c r="G44" s="5">
        <f t="shared" si="9"/>
        <v>18.043398813097443</v>
      </c>
      <c r="H44" s="5">
        <f t="shared" si="9"/>
        <v>17.85739504827618</v>
      </c>
      <c r="I44" s="5">
        <f t="shared" si="9"/>
        <v>17.64016014751858</v>
      </c>
      <c r="J44" s="5">
        <f t="shared" si="9"/>
        <v>17.396414040612928</v>
      </c>
      <c r="K44" s="5">
        <f t="shared" si="9"/>
        <v>17.13082334913896</v>
      </c>
      <c r="L44" s="5">
        <f t="shared" si="9"/>
        <v>16.847800121812213</v>
      </c>
      <c r="M44" s="5">
        <f t="shared" si="9"/>
        <v>16.551368335887368</v>
      </c>
      <c r="N44" s="5">
        <f t="shared" si="10"/>
        <v>16.245091290549897</v>
      </c>
      <c r="O44" s="5">
        <f t="shared" si="10"/>
        <v>15.932047505211901</v>
      </c>
      <c r="P44" s="5">
        <f t="shared" si="10"/>
        <v>15.614841357788201</v>
      </c>
      <c r="Q44" s="5">
        <f t="shared" si="10"/>
        <v>15.295635936802254</v>
      </c>
      <c r="R44" s="5">
        <f t="shared" si="10"/>
        <v>14.976198047555489</v>
      </c>
      <c r="S44" s="5">
        <f t="shared" si="10"/>
        <v>14.65794803480303</v>
      </c>
      <c r="T44" s="5">
        <f t="shared" si="10"/>
        <v>14.342009521279671</v>
      </c>
      <c r="U44" s="5">
        <f t="shared" si="10"/>
        <v>14.029256094418967</v>
      </c>
      <c r="V44" s="5">
        <f t="shared" si="10"/>
        <v>13.720353379363422</v>
      </c>
      <c r="W44" s="5">
        <f t="shared" si="10"/>
        <v>13.415795886349555</v>
      </c>
    </row>
    <row r="45" spans="1:23" ht="12.75">
      <c r="A45" s="5">
        <f t="shared" si="3"/>
        <v>1.288249551693134</v>
      </c>
      <c r="B45" s="8">
        <v>2.2</v>
      </c>
      <c r="C45" s="5">
        <f t="shared" si="6"/>
        <v>17.994694908557374</v>
      </c>
      <c r="D45" s="5">
        <f t="shared" si="9"/>
        <v>17.97390651807343</v>
      </c>
      <c r="E45" s="5">
        <f t="shared" si="9"/>
        <v>17.912119645818592</v>
      </c>
      <c r="F45" s="5">
        <f t="shared" si="9"/>
        <v>17.811016071163646</v>
      </c>
      <c r="G45" s="5">
        <f t="shared" si="9"/>
        <v>17.6732316553063</v>
      </c>
      <c r="H45" s="5">
        <f t="shared" si="9"/>
        <v>17.502137446962</v>
      </c>
      <c r="I45" s="5">
        <f t="shared" si="9"/>
        <v>17.301587048001164</v>
      </c>
      <c r="J45" s="5">
        <f t="shared" si="9"/>
        <v>17.07566567843304</v>
      </c>
      <c r="K45" s="5">
        <f t="shared" si="9"/>
        <v>16.82846872417307</v>
      </c>
      <c r="L45" s="5">
        <f t="shared" si="9"/>
        <v>16.563926350228765</v>
      </c>
      <c r="M45" s="5">
        <f t="shared" si="9"/>
        <v>16.285679740585874</v>
      </c>
      <c r="N45" s="5">
        <f t="shared" si="10"/>
        <v>15.997006090231913</v>
      </c>
      <c r="O45" s="5">
        <f t="shared" si="10"/>
        <v>15.700784446796403</v>
      </c>
      <c r="P45" s="5">
        <f t="shared" si="10"/>
        <v>15.399492532760622</v>
      </c>
      <c r="Q45" s="5">
        <f t="shared" si="10"/>
        <v>15.095224876566908</v>
      </c>
      <c r="R45" s="5">
        <f t="shared" si="10"/>
        <v>14.789723986042361</v>
      </c>
      <c r="S45" s="5">
        <f t="shared" si="10"/>
        <v>14.48441815712053</v>
      </c>
      <c r="T45" s="5">
        <f t="shared" si="10"/>
        <v>14.180461344778436</v>
      </c>
      <c r="U45" s="5">
        <f t="shared" si="10"/>
        <v>13.878772087454188</v>
      </c>
      <c r="V45" s="5">
        <f t="shared" si="10"/>
        <v>13.580069689840691</v>
      </c>
      <c r="W45" s="5">
        <f t="shared" si="10"/>
        <v>13.284906743945562</v>
      </c>
    </row>
    <row r="46" spans="1:23" ht="12.75">
      <c r="A46" s="5">
        <f t="shared" si="3"/>
        <v>1.3031667784522993</v>
      </c>
      <c r="B46" s="8">
        <v>2.3</v>
      </c>
      <c r="C46" s="5">
        <f t="shared" si="6"/>
        <v>17.612875574189573</v>
      </c>
      <c r="D46" s="5">
        <f t="shared" si="9"/>
        <v>17.593833894388023</v>
      </c>
      <c r="E46" s="5">
        <f t="shared" si="9"/>
        <v>17.5371935882484</v>
      </c>
      <c r="F46" s="5">
        <f t="shared" si="9"/>
        <v>17.4443680044881</v>
      </c>
      <c r="G46" s="5">
        <f t="shared" si="9"/>
        <v>17.31758359564532</v>
      </c>
      <c r="H46" s="5">
        <f t="shared" si="9"/>
        <v>17.159708858567853</v>
      </c>
      <c r="I46" s="5">
        <f t="shared" si="9"/>
        <v>16.97405371829387</v>
      </c>
      <c r="J46" s="5">
        <f t="shared" si="9"/>
        <v>16.76416590462147</v>
      </c>
      <c r="K46" s="5">
        <f t="shared" si="9"/>
        <v>16.533646150739315</v>
      </c>
      <c r="L46" s="5">
        <f t="shared" si="9"/>
        <v>16.285996412031036</v>
      </c>
      <c r="M46" s="5">
        <f t="shared" si="9"/>
        <v>16.024507281793735</v>
      </c>
      <c r="N46" s="5">
        <f t="shared" si="10"/>
        <v>15.752184183828719</v>
      </c>
      <c r="O46" s="5">
        <f t="shared" si="10"/>
        <v>15.471707564445438</v>
      </c>
      <c r="P46" s="5">
        <f t="shared" si="10"/>
        <v>15.18542016804523</v>
      </c>
      <c r="Q46" s="5">
        <f t="shared" si="10"/>
        <v>14.895334065669587</v>
      </c>
      <c r="R46" s="5">
        <f t="shared" si="10"/>
        <v>14.6031507803582</v>
      </c>
      <c r="S46" s="5">
        <f t="shared" si="10"/>
        <v>14.310289056520599</v>
      </c>
      <c r="T46" s="5">
        <f t="shared" si="10"/>
        <v>14.01791615352738</v>
      </c>
      <c r="U46" s="5">
        <f t="shared" si="10"/>
        <v>13.726979771004062</v>
      </c>
      <c r="V46" s="5">
        <f t="shared" si="10"/>
        <v>13.438238726919963</v>
      </c>
      <c r="W46" s="5">
        <f t="shared" si="10"/>
        <v>13.15229128427738</v>
      </c>
    </row>
    <row r="47" spans="1:23" ht="12.75">
      <c r="A47" s="5">
        <f t="shared" si="3"/>
        <v>1.3182567385564072</v>
      </c>
      <c r="B47" s="8">
        <v>2.4</v>
      </c>
      <c r="C47" s="5">
        <f t="shared" si="6"/>
        <v>17.24767845900195</v>
      </c>
      <c r="D47" s="5">
        <f t="shared" si="9"/>
        <v>17.23017038620994</v>
      </c>
      <c r="E47" s="5">
        <f t="shared" si="9"/>
        <v>17.17805549374138</v>
      </c>
      <c r="F47" s="5">
        <f t="shared" si="9"/>
        <v>17.09252999946483</v>
      </c>
      <c r="G47" s="5">
        <f t="shared" si="9"/>
        <v>16.97548678422202</v>
      </c>
      <c r="H47" s="5">
        <f t="shared" si="9"/>
        <v>16.829380510591186</v>
      </c>
      <c r="I47" s="5">
        <f t="shared" si="9"/>
        <v>16.657067187431696</v>
      </c>
      <c r="J47" s="5">
        <f t="shared" si="9"/>
        <v>16.461638207293113</v>
      </c>
      <c r="K47" s="5">
        <f t="shared" si="9"/>
        <v>16.246266003886014</v>
      </c>
      <c r="L47" s="5">
        <f t="shared" si="9"/>
        <v>16.014073271288865</v>
      </c>
      <c r="M47" s="5">
        <f t="shared" si="9"/>
        <v>15.768031861464443</v>
      </c>
      <c r="N47" s="5">
        <f t="shared" si="10"/>
        <v>15.510892375289604</v>
      </c>
      <c r="O47" s="5">
        <f t="shared" si="10"/>
        <v>15.245141804771109</v>
      </c>
      <c r="P47" s="5">
        <f t="shared" si="10"/>
        <v>14.972984507697388</v>
      </c>
      <c r="Q47" s="5">
        <f t="shared" si="10"/>
        <v>14.696341056077394</v>
      </c>
      <c r="R47" s="5">
        <f t="shared" si="10"/>
        <v>14.416859691534112</v>
      </c>
      <c r="S47" s="5">
        <f t="shared" si="10"/>
        <v>14.135935841473371</v>
      </c>
      <c r="T47" s="5">
        <f t="shared" si="10"/>
        <v>13.854736082199786</v>
      </c>
      <c r="U47" s="5">
        <f t="shared" si="10"/>
        <v>13.574223869888979</v>
      </c>
      <c r="V47" s="5">
        <f t="shared" si="10"/>
        <v>13.295185182906167</v>
      </c>
      <c r="W47" s="5">
        <f t="shared" si="10"/>
        <v>13.018252883410078</v>
      </c>
    </row>
    <row r="48" spans="1:23" ht="12.75">
      <c r="A48" s="5">
        <f t="shared" si="3"/>
        <v>1.333521432163324</v>
      </c>
      <c r="B48" s="8">
        <v>2.5</v>
      </c>
      <c r="C48" s="5">
        <f t="shared" si="6"/>
        <v>16.897760939868384</v>
      </c>
      <c r="D48" s="5">
        <f t="shared" si="9"/>
        <v>16.881606671615447</v>
      </c>
      <c r="E48" s="5">
        <f t="shared" si="9"/>
        <v>16.833491878838856</v>
      </c>
      <c r="F48" s="5">
        <f t="shared" si="9"/>
        <v>16.754435657343645</v>
      </c>
      <c r="G48" s="5">
        <f t="shared" si="9"/>
        <v>16.646057036128777</v>
      </c>
      <c r="H48" s="5">
        <f t="shared" si="9"/>
        <v>16.510467726163704</v>
      </c>
      <c r="I48" s="5">
        <f t="shared" si="9"/>
        <v>16.35014294549157</v>
      </c>
      <c r="J48" s="5">
        <f t="shared" si="9"/>
        <v>16.167785533747477</v>
      </c>
      <c r="K48" s="5">
        <f t="shared" si="9"/>
        <v>15.96619684334512</v>
      </c>
      <c r="L48" s="5">
        <f t="shared" si="9"/>
        <v>15.74816434046996</v>
      </c>
      <c r="M48" s="5">
        <f t="shared" si="9"/>
        <v>15.51637162247456</v>
      </c>
      <c r="N48" s="5">
        <f t="shared" si="10"/>
        <v>15.273332642322977</v>
      </c>
      <c r="O48" s="5">
        <f t="shared" si="10"/>
        <v>15.02134892496782</v>
      </c>
      <c r="P48" s="5">
        <f t="shared" si="10"/>
        <v>14.762486664639429</v>
      </c>
      <c r="Q48" s="5">
        <f t="shared" si="10"/>
        <v>14.498569711698298</v>
      </c>
      <c r="R48" s="5">
        <f t="shared" si="10"/>
        <v>14.231184346375045</v>
      </c>
      <c r="S48" s="5">
        <f t="shared" si="10"/>
        <v>13.96169211359334</v>
      </c>
      <c r="T48" s="5">
        <f t="shared" si="10"/>
        <v>13.691247614994841</v>
      </c>
      <c r="U48" s="5">
        <f t="shared" si="10"/>
        <v>13.420818844861666</v>
      </c>
      <c r="V48" s="5">
        <f t="shared" si="10"/>
        <v>13.151208306789854</v>
      </c>
      <c r="W48" s="5">
        <f t="shared" si="10"/>
        <v>12.883073702626287</v>
      </c>
    </row>
    <row r="49" spans="1:23" ht="12.75">
      <c r="A49" s="5">
        <f t="shared" si="3"/>
        <v>1.3489628825916538</v>
      </c>
      <c r="B49" s="8">
        <v>2.6</v>
      </c>
      <c r="C49" s="5">
        <f t="shared" si="6"/>
        <v>16.561938371171944</v>
      </c>
      <c r="D49" s="5">
        <f t="shared" si="9"/>
        <v>16.546985150497548</v>
      </c>
      <c r="E49" s="5">
        <f t="shared" si="9"/>
        <v>16.50242323703234</v>
      </c>
      <c r="F49" s="5">
        <f t="shared" si="9"/>
        <v>16.429126109642713</v>
      </c>
      <c r="G49" s="5">
        <f t="shared" si="9"/>
        <v>16.328486375818226</v>
      </c>
      <c r="H49" s="5">
        <f t="shared" si="9"/>
        <v>16.20232981630813</v>
      </c>
      <c r="I49" s="5">
        <f t="shared" si="9"/>
        <v>16.052810702060608</v>
      </c>
      <c r="J49" s="5">
        <f t="shared" si="9"/>
        <v>15.882300020412872</v>
      </c>
      <c r="K49" s="5">
        <f t="shared" si="9"/>
        <v>15.693277244421164</v>
      </c>
      <c r="L49" s="5">
        <f t="shared" si="9"/>
        <v>15.488233851927323</v>
      </c>
      <c r="M49" s="5">
        <f t="shared" si="9"/>
        <v>15.269593734275293</v>
      </c>
      <c r="N49" s="5">
        <f t="shared" si="10"/>
        <v>15.039652642956012</v>
      </c>
      <c r="O49" s="5">
        <f t="shared" si="10"/>
        <v>14.800536387817274</v>
      </c>
      <c r="P49" s="5">
        <f t="shared" si="10"/>
        <v>14.554175833951426</v>
      </c>
      <c r="Q49" s="5">
        <f t="shared" si="10"/>
        <v>14.302295837206557</v>
      </c>
      <c r="R49" s="5">
        <f t="shared" si="10"/>
        <v>14.046414969675363</v>
      </c>
      <c r="S49" s="5">
        <f t="shared" si="10"/>
        <v>13.78785302679442</v>
      </c>
      <c r="T49" s="5">
        <f t="shared" si="10"/>
        <v>13.527743695851225</v>
      </c>
      <c r="U49" s="5">
        <f t="shared" si="10"/>
        <v>13.26705025879942</v>
      </c>
      <c r="V49" s="5">
        <f t="shared" si="10"/>
        <v>13.00658270306176</v>
      </c>
      <c r="W49" s="5">
        <f t="shared" si="10"/>
        <v>12.74701506591841</v>
      </c>
    </row>
    <row r="50" spans="1:23" ht="12.75">
      <c r="A50" s="5">
        <f t="shared" si="3"/>
        <v>1.3645831365889245</v>
      </c>
      <c r="B50" s="8">
        <v>2.7</v>
      </c>
      <c r="C50" s="5">
        <f t="shared" si="6"/>
        <v>16.239160221420658</v>
      </c>
      <c r="D50" s="5">
        <f t="shared" si="9"/>
        <v>16.22527743945241</v>
      </c>
      <c r="E50" s="5">
        <f t="shared" si="9"/>
        <v>16.183885325229937</v>
      </c>
      <c r="F50" s="5">
        <f t="shared" si="9"/>
        <v>16.11573677229178</v>
      </c>
      <c r="G50" s="5">
        <f t="shared" si="9"/>
        <v>16.02203593840821</v>
      </c>
      <c r="H50" s="5">
        <f t="shared" si="9"/>
        <v>15.90436884630586</v>
      </c>
      <c r="I50" s="5">
        <f t="shared" si="9"/>
        <v>15.764618020287923</v>
      </c>
      <c r="J50" s="5">
        <f t="shared" si="9"/>
        <v>15.604870121407004</v>
      </c>
      <c r="K50" s="5">
        <f t="shared" si="9"/>
        <v>15.4273249914443</v>
      </c>
      <c r="L50" s="5">
        <f t="shared" si="9"/>
        <v>15.234212859399218</v>
      </c>
      <c r="M50" s="5">
        <f t="shared" si="9"/>
        <v>15.027724237940012</v>
      </c>
      <c r="N50" s="5">
        <f t="shared" si="10"/>
        <v>14.80995475856152</v>
      </c>
      <c r="O50" s="5">
        <f t="shared" si="10"/>
        <v>14.582865241902683</v>
      </c>
      <c r="P50" s="5">
        <f t="shared" si="10"/>
        <v>14.348255871250316</v>
      </c>
      <c r="Q50" s="5">
        <f t="shared" si="10"/>
        <v>14.10775246898362</v>
      </c>
      <c r="R50" s="5">
        <f t="shared" si="10"/>
        <v>13.862802495414108</v>
      </c>
      <c r="S50" s="5">
        <f t="shared" si="10"/>
        <v>13.614678373377405</v>
      </c>
      <c r="T50" s="5">
        <f t="shared" si="10"/>
        <v>13.364485958862343</v>
      </c>
      <c r="U50" s="5">
        <f t="shared" si="10"/>
        <v>13.11317631559749</v>
      </c>
      <c r="V50" s="5">
        <f t="shared" si="10"/>
        <v>12.861559326956506</v>
      </c>
      <c r="W50" s="5">
        <f t="shared" si="10"/>
        <v>12.610318038422061</v>
      </c>
    </row>
    <row r="51" spans="1:23" ht="12.75">
      <c r="A51" s="5">
        <f t="shared" si="3"/>
        <v>1.3803842646028848</v>
      </c>
      <c r="B51" s="8">
        <v>2.8</v>
      </c>
      <c r="C51" s="5">
        <f t="shared" si="6"/>
        <v>15.928490551856264</v>
      </c>
      <c r="D51" s="5">
        <f t="shared" si="9"/>
        <v>15.915565876796357</v>
      </c>
      <c r="E51" s="5">
        <f t="shared" si="9"/>
        <v>15.877013550000765</v>
      </c>
      <c r="F51" s="5">
        <f t="shared" si="9"/>
        <v>15.81348593385793</v>
      </c>
      <c r="G51" s="5">
        <f t="shared" si="9"/>
        <v>15.726029364477093</v>
      </c>
      <c r="H51" s="5">
        <f t="shared" si="9"/>
        <v>15.616027728752035</v>
      </c>
      <c r="I51" s="5">
        <f t="shared" si="9"/>
        <v>15.485132441190048</v>
      </c>
      <c r="J51" s="5">
        <f t="shared" si="9"/>
        <v>15.335185769834412</v>
      </c>
      <c r="K51" s="5">
        <f t="shared" si="9"/>
        <v>15.1681441867406</v>
      </c>
      <c r="L51" s="5">
        <f t="shared" si="9"/>
        <v>14.986007290315868</v>
      </c>
      <c r="M51" s="5">
        <f t="shared" si="9"/>
        <v>14.790756229479626</v>
      </c>
      <c r="N51" s="5">
        <f t="shared" si="10"/>
        <v>14.584303826881575</v>
      </c>
      <c r="O51" s="5">
        <f t="shared" si="10"/>
        <v>14.368457043866151</v>
      </c>
      <c r="P51" s="5">
        <f t="shared" si="10"/>
        <v>14.144891226725456</v>
      </c>
      <c r="Q51" s="5">
        <f t="shared" si="10"/>
        <v>13.915134778902482</v>
      </c>
      <c r="R51" s="5">
        <f t="shared" si="10"/>
        <v>13.680562487988468</v>
      </c>
      <c r="S51" s="5">
        <f t="shared" si="10"/>
        <v>13.442395622302666</v>
      </c>
      <c r="T51" s="5">
        <f t="shared" si="10"/>
        <v>13.201707006917118</v>
      </c>
      <c r="U51" s="5">
        <f t="shared" si="10"/>
        <v>12.95942950719084</v>
      </c>
      <c r="V51" s="5">
        <f t="shared" si="10"/>
        <v>12.716366620903642</v>
      </c>
      <c r="W51" s="5">
        <f t="shared" si="10"/>
        <v>12.473204160195001</v>
      </c>
    </row>
    <row r="52" spans="1:23" ht="12.75">
      <c r="A52" s="5">
        <f t="shared" si="3"/>
        <v>1.3963683610559376</v>
      </c>
      <c r="B52" s="8">
        <v>2.9</v>
      </c>
      <c r="C52" s="5">
        <f t="shared" si="6"/>
        <v>15.629091922214924</v>
      </c>
      <c r="D52" s="5">
        <f t="shared" si="9"/>
        <v>15.617028212365543</v>
      </c>
      <c r="E52" s="5">
        <f t="shared" si="9"/>
        <v>15.581029869180497</v>
      </c>
      <c r="F52" s="5">
        <f t="shared" si="9"/>
        <v>15.521664915256256</v>
      </c>
      <c r="G52" s="5">
        <f t="shared" si="9"/>
        <v>15.439846744121766</v>
      </c>
      <c r="H52" s="5">
        <f t="shared" si="9"/>
        <v>15.336787946201582</v>
      </c>
      <c r="I52" s="5">
        <f t="shared" si="9"/>
        <v>15.213942543338865</v>
      </c>
      <c r="J52" s="5">
        <f t="shared" si="9"/>
        <v>15.07294205533322</v>
      </c>
      <c r="K52" s="5">
        <f t="shared" si="9"/>
        <v>14.915530717647943</v>
      </c>
      <c r="L52" s="5">
        <f t="shared" si="9"/>
        <v>14.74350440425017</v>
      </c>
      <c r="M52" s="5">
        <f t="shared" si="9"/>
        <v>14.558656633660057</v>
      </c>
      <c r="N52" s="5">
        <f t="shared" si="10"/>
        <v>14.36273371979338</v>
      </c>
      <c r="O52" s="5">
        <f t="shared" si="10"/>
        <v>14.157399897359797</v>
      </c>
      <c r="P52" s="5">
        <f t="shared" si="10"/>
        <v>13.944212250697273</v>
      </c>
      <c r="Q52" s="5">
        <f t="shared" si="10"/>
        <v>13.724604568218908</v>
      </c>
      <c r="R52" s="5">
        <f t="shared" si="10"/>
        <v>13.499878828692447</v>
      </c>
      <c r="S52" s="5">
        <f t="shared" si="10"/>
        <v>13.271202855006841</v>
      </c>
      <c r="T52" s="5">
        <f t="shared" si="10"/>
        <v>13.039612682273757</v>
      </c>
      <c r="U52" s="5">
        <f t="shared" si="10"/>
        <v>12.806018315724636</v>
      </c>
      <c r="V52" s="5">
        <f t="shared" si="10"/>
        <v>12.57121174511835</v>
      </c>
      <c r="W52" s="5">
        <f t="shared" si="10"/>
        <v>12.335876295190221</v>
      </c>
    </row>
    <row r="53" spans="1:23" ht="12.75">
      <c r="A53" s="5">
        <f t="shared" si="3"/>
        <v>1.4125375446227544</v>
      </c>
      <c r="B53" s="8">
        <v>3</v>
      </c>
      <c r="C53" s="5">
        <f t="shared" si="6"/>
        <v>15.340212026069462</v>
      </c>
      <c r="D53" s="5">
        <f t="shared" si="9"/>
        <v>15.328924847769434</v>
      </c>
      <c r="E53" s="5">
        <f t="shared" si="9"/>
        <v>15.295231746162878</v>
      </c>
      <c r="F53" s="5">
        <f t="shared" si="9"/>
        <v>15.23962957150557</v>
      </c>
      <c r="G53" s="5">
        <f t="shared" si="9"/>
        <v>15.162919118178902</v>
      </c>
      <c r="H53" s="5">
        <f t="shared" si="9"/>
        <v>15.066167104187125</v>
      </c>
      <c r="I53" s="5">
        <f t="shared" si="9"/>
        <v>14.950658259943587</v>
      </c>
      <c r="J53" s="5">
        <f t="shared" si="9"/>
        <v>14.81784178573195</v>
      </c>
      <c r="K53" s="5">
        <f t="shared" si="9"/>
        <v>14.669276433588664</v>
      </c>
      <c r="L53" s="5">
        <f t="shared" si="9"/>
        <v>14.506577953820745</v>
      </c>
      <c r="M53" s="5">
        <f t="shared" si="9"/>
        <v>14.331371790946587</v>
      </c>
      <c r="N53" s="5">
        <f t="shared" si="10"/>
        <v>14.145252913794327</v>
      </c>
      <c r="O53" s="5">
        <f t="shared" si="10"/>
        <v>13.949753691623945</v>
      </c>
      <c r="P53" s="5">
        <f t="shared" si="10"/>
        <v>13.746319902958968</v>
      </c>
      <c r="Q53" s="5">
        <f t="shared" si="10"/>
        <v>13.536294348137561</v>
      </c>
      <c r="R53" s="5">
        <f t="shared" si="10"/>
        <v>13.32090714150545</v>
      </c>
      <c r="S53" s="5">
        <f t="shared" si="10"/>
        <v>13.101271560704467</v>
      </c>
      <c r="T53" s="5">
        <f t="shared" si="10"/>
        <v>12.87838428634366</v>
      </c>
      <c r="U53" s="5">
        <f t="shared" si="10"/>
        <v>12.653128928396605</v>
      </c>
      <c r="V53" s="5">
        <f t="shared" si="10"/>
        <v>12.426281863012424</v>
      </c>
      <c r="W53" s="5">
        <f t="shared" si="10"/>
        <v>12.198519560731711</v>
      </c>
    </row>
  </sheetData>
  <printOptions/>
  <pageMargins left="0.75" right="0.75" top="1" bottom="1" header="0.5" footer="0.5"/>
  <pageSetup fitToHeight="1" fitToWidth="1" horizontalDpi="600" verticalDpi="6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Microwaves101.com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Image rejection calculator</dc:title>
  <dc:subject/>
  <dc:creator>The Professor</dc:creator>
  <cp:keywords/>
  <dc:description/>
  <cp:lastModifiedBy>Brenda</cp:lastModifiedBy>
  <cp:lastPrinted>2009-10-01T01:35:43Z</cp:lastPrinted>
  <dcterms:created xsi:type="dcterms:W3CDTF">2003-01-22T18:45:21Z</dcterms:created>
  <dcterms:modified xsi:type="dcterms:W3CDTF">2010-05-23T18:38:21Z</dcterms:modified>
  <cp:category/>
  <cp:version/>
  <cp:contentType/>
  <cp:contentStatus/>
</cp:coreProperties>
</file>