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19050" windowHeight="5625" activeTab="0"/>
  </bookViews>
  <sheets>
    <sheet name="Background" sheetId="1" r:id="rId1"/>
    <sheet name="Instructions - Cont. LO Range" sheetId="2" r:id="rId2"/>
    <sheet name="Continuous LO Range" sheetId="3" r:id="rId3"/>
    <sheet name="Instructions - Disc LO Channels" sheetId="4" r:id="rId4"/>
    <sheet name="Discrete LO Channels" sheetId="5" r:id="rId5"/>
  </sheets>
  <definedNames>
    <definedName name="_xlnm.Print_Area" localSheetId="2">'Continuous LO Range'!$A$1:$AE$19</definedName>
    <definedName name="_xlnm.Print_Area" localSheetId="4">'Discrete LO Channels'!$A$1:$AE$45</definedName>
  </definedNames>
  <calcPr fullCalcOnLoad="1"/>
</workbook>
</file>

<file path=xl/comments3.xml><?xml version="1.0" encoding="utf-8"?>
<comments xmlns="http://schemas.openxmlformats.org/spreadsheetml/2006/main">
  <authors>
    <author>GD</author>
  </authors>
  <commentList>
    <comment ref="B7" authorId="0">
      <text>
        <r>
          <rPr>
            <sz val="8"/>
            <rFont val="Tahoma"/>
            <family val="2"/>
          </rPr>
          <t>Don't touch this cell</t>
        </r>
      </text>
    </comment>
  </commentList>
</comments>
</file>

<file path=xl/comments5.xml><?xml version="1.0" encoding="utf-8"?>
<comments xmlns="http://schemas.openxmlformats.org/spreadsheetml/2006/main">
  <authors>
    <author>GD</author>
  </authors>
  <commentList>
    <comment ref="B6" authorId="0">
      <text>
        <r>
          <rPr>
            <sz val="8"/>
            <rFont val="Tahoma"/>
            <family val="2"/>
          </rPr>
          <t>Don't touch this cell</t>
        </r>
      </text>
    </comment>
  </commentList>
</comments>
</file>

<file path=xl/sharedStrings.xml><?xml version="1.0" encoding="utf-8"?>
<sst xmlns="http://schemas.openxmlformats.org/spreadsheetml/2006/main" count="389" uniqueCount="32">
  <si>
    <t>to</t>
  </si>
  <si>
    <t>N</t>
  </si>
  <si>
    <t>M</t>
  </si>
  <si>
    <t>IF Frequency Range:</t>
  </si>
  <si>
    <t>LO Frequency Range:</t>
  </si>
  <si>
    <t>Mixer Spur Search - Continuous LO Frequency Range</t>
  </si>
  <si>
    <t>Mixer Spur Search - Discrete LO Frequency Channels</t>
  </si>
  <si>
    <t xml:space="preserve"> </t>
  </si>
  <si>
    <t>LO Frequency:</t>
  </si>
  <si>
    <t>I.  M (RF Harmonic) &gt; 0, N (LO Harmonic) &lt; 0</t>
  </si>
  <si>
    <t>II.  M (RF Harmonic) &lt; 0, N (LO Harmonic) &gt; 0</t>
  </si>
  <si>
    <t>Desired M (RF Harmonic) Value:</t>
  </si>
  <si>
    <t>Desired N (LO Harmonic) Value:</t>
  </si>
  <si>
    <t>Full RF Frequency Range:</t>
  </si>
  <si>
    <t>Tuned RF Frequency Range:</t>
  </si>
  <si>
    <t>Tuned RF Center Frequency:</t>
  </si>
  <si>
    <t>Mixer Spur Search Calculator</t>
  </si>
  <si>
    <t>User Input Cells</t>
  </si>
  <si>
    <t>Channel Number:</t>
  </si>
  <si>
    <t>Spurious Responses (Inside RF Band)</t>
  </si>
  <si>
    <t>Spurious Response Search Range:</t>
  </si>
  <si>
    <t>Spurious Responses (Inside Search Range)</t>
  </si>
  <si>
    <t>Desired RF Response</t>
  </si>
  <si>
    <t>Background:  Spurious Responses</t>
  </si>
  <si>
    <t>LO Step Size:</t>
  </si>
  <si>
    <t>Instructions:  Continuous LO Range</t>
  </si>
  <si>
    <t>In RF Band:</t>
  </si>
  <si>
    <t>In Search Range:</t>
  </si>
  <si>
    <t>Spurious Responses:</t>
  </si>
  <si>
    <t>Spurious Signal Status (In Search Range):</t>
  </si>
  <si>
    <t>Spurious Signal Status (In RF Band):</t>
  </si>
  <si>
    <t>Instructions:  Discrete LO Channels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</si>
</sst>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s>
  <fonts count="15">
    <font>
      <sz val="10"/>
      <name val="Arial"/>
      <family val="0"/>
    </font>
    <font>
      <b/>
      <sz val="10"/>
      <name val="Arial"/>
      <family val="2"/>
    </font>
    <font>
      <i/>
      <sz val="10"/>
      <name val="Arial"/>
      <family val="2"/>
    </font>
    <font>
      <sz val="8"/>
      <name val="Tahoma"/>
      <family val="2"/>
    </font>
    <font>
      <b/>
      <i/>
      <sz val="10"/>
      <color indexed="10"/>
      <name val="Arial"/>
      <family val="2"/>
    </font>
    <font>
      <b/>
      <i/>
      <sz val="10"/>
      <color indexed="12"/>
      <name val="Arial"/>
      <family val="2"/>
    </font>
    <font>
      <b/>
      <i/>
      <sz val="10"/>
      <name val="Arial"/>
      <family val="2"/>
    </font>
    <font>
      <sz val="8"/>
      <color indexed="9"/>
      <name val="Arial"/>
      <family val="2"/>
    </font>
    <font>
      <sz val="8"/>
      <name val="Arial"/>
      <family val="0"/>
    </font>
    <font>
      <b/>
      <i/>
      <sz val="14"/>
      <name val="Arial"/>
      <family val="2"/>
    </font>
    <font>
      <sz val="11"/>
      <name val="Arial"/>
      <family val="2"/>
    </font>
    <font>
      <vertAlign val="subscript"/>
      <sz val="10"/>
      <name val="Arial"/>
      <family val="2"/>
    </font>
    <font>
      <u val="single"/>
      <sz val="10"/>
      <name val="Arial"/>
      <family val="2"/>
    </font>
    <font>
      <b/>
      <vertAlign val="subscript"/>
      <sz val="10"/>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s>
  <borders count="12">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0" fillId="0" borderId="0" xfId="0" applyAlignment="1">
      <alignment horizontal="right"/>
    </xf>
    <xf numFmtId="0" fontId="2" fillId="0" borderId="0" xfId="0" applyFont="1" applyAlignment="1">
      <alignment horizontal="left"/>
    </xf>
    <xf numFmtId="0" fontId="1" fillId="0" borderId="0" xfId="0" applyFont="1" applyAlignment="1">
      <alignment vertical="top" textRotation="180"/>
    </xf>
    <xf numFmtId="0" fontId="1" fillId="0" borderId="0" xfId="0" applyFont="1" applyAlignment="1">
      <alignment/>
    </xf>
    <xf numFmtId="0" fontId="0" fillId="0" borderId="0" xfId="0" applyBorder="1" applyAlignment="1">
      <alignment/>
    </xf>
    <xf numFmtId="0" fontId="1" fillId="0" borderId="0" xfId="0" applyFont="1" applyAlignment="1">
      <alignment horizontal="left"/>
    </xf>
    <xf numFmtId="0" fontId="0" fillId="0" borderId="1" xfId="0" applyBorder="1" applyAlignment="1">
      <alignment/>
    </xf>
    <xf numFmtId="0" fontId="1" fillId="0" borderId="0" xfId="0" applyFont="1" applyBorder="1" applyAlignment="1">
      <alignment horizontal="right"/>
    </xf>
    <xf numFmtId="0" fontId="4" fillId="0" borderId="0" xfId="0" applyFont="1" applyBorder="1" applyAlignment="1">
      <alignment horizontal="center"/>
    </xf>
    <xf numFmtId="0" fontId="4" fillId="0" borderId="0" xfId="0" applyFont="1" applyBorder="1" applyAlignment="1">
      <alignment horizontal="right"/>
    </xf>
    <xf numFmtId="0" fontId="0" fillId="0" borderId="0" xfId="0" applyBorder="1" applyAlignment="1">
      <alignment horizontal="center"/>
    </xf>
    <xf numFmtId="0" fontId="5" fillId="0" borderId="0" xfId="0" applyFont="1" applyBorder="1" applyAlignment="1">
      <alignment horizontal="center"/>
    </xf>
    <xf numFmtId="0" fontId="1" fillId="0" borderId="0" xfId="0" applyFont="1" applyFill="1" applyBorder="1" applyAlignment="1">
      <alignment horizontal="right"/>
    </xf>
    <xf numFmtId="0" fontId="7" fillId="0" borderId="0" xfId="0" applyFont="1" applyAlignment="1" applyProtection="1">
      <alignment/>
      <protection hidden="1"/>
    </xf>
    <xf numFmtId="0" fontId="1" fillId="0" borderId="0" xfId="0" applyFont="1" applyBorder="1" applyAlignment="1">
      <alignment horizontal="left"/>
    </xf>
    <xf numFmtId="0" fontId="1" fillId="0" borderId="0" xfId="0" applyFont="1" applyBorder="1" applyAlignment="1">
      <alignment/>
    </xf>
    <xf numFmtId="0" fontId="0" fillId="0" borderId="0" xfId="0" applyAlignment="1">
      <alignment horizontal="center"/>
    </xf>
    <xf numFmtId="0" fontId="9" fillId="0" borderId="0" xfId="0" applyFont="1" applyAlignment="1">
      <alignment/>
    </xf>
    <xf numFmtId="0" fontId="1" fillId="0" borderId="0" xfId="0" applyFont="1" applyAlignment="1">
      <alignment horizontal="center"/>
    </xf>
    <xf numFmtId="0" fontId="0" fillId="0" borderId="0" xfId="0" applyNumberFormat="1" applyBorder="1" applyAlignment="1">
      <alignment/>
    </xf>
    <xf numFmtId="0" fontId="0" fillId="0" borderId="0" xfId="0" applyNumberFormat="1" applyBorder="1" applyAlignment="1">
      <alignment horizontal="center"/>
    </xf>
    <xf numFmtId="0" fontId="1" fillId="0" borderId="1" xfId="0" applyFont="1" applyBorder="1" applyAlignment="1">
      <alignment horizontal="left"/>
    </xf>
    <xf numFmtId="0" fontId="1" fillId="0" borderId="0" xfId="0" applyFont="1" applyAlignment="1">
      <alignment vertical="top"/>
    </xf>
    <xf numFmtId="0" fontId="6" fillId="0" borderId="0" xfId="0" applyFont="1" applyFill="1" applyAlignment="1">
      <alignment horizontal="center"/>
    </xf>
    <xf numFmtId="0" fontId="0" fillId="0" borderId="0" xfId="0" applyFont="1" applyAlignment="1">
      <alignment horizontal="center"/>
    </xf>
    <xf numFmtId="0" fontId="1" fillId="0" borderId="0" xfId="0" applyFont="1" applyFill="1" applyBorder="1" applyAlignment="1">
      <alignment/>
    </xf>
    <xf numFmtId="0" fontId="1" fillId="0" borderId="0" xfId="0" applyFont="1" applyFill="1" applyAlignment="1">
      <alignment horizontal="center"/>
    </xf>
    <xf numFmtId="0" fontId="0" fillId="0" borderId="0" xfId="0" applyFont="1" applyAlignment="1">
      <alignment/>
    </xf>
    <xf numFmtId="0" fontId="0" fillId="0" borderId="0" xfId="0" applyFont="1" applyFill="1" applyAlignment="1">
      <alignment/>
    </xf>
    <xf numFmtId="0" fontId="1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1" fillId="0" borderId="0" xfId="0" applyFont="1" applyBorder="1" applyAlignment="1">
      <alignment vertical="top" textRotation="180"/>
    </xf>
    <xf numFmtId="0" fontId="0" fillId="0" borderId="0" xfId="0" applyFill="1" applyBorder="1" applyAlignment="1">
      <alignment/>
    </xf>
    <xf numFmtId="0" fontId="1" fillId="2" borderId="0" xfId="0" applyFont="1" applyFill="1" applyBorder="1" applyAlignment="1">
      <alignment horizontal="right"/>
    </xf>
    <xf numFmtId="0" fontId="4" fillId="2" borderId="0" xfId="0" applyFont="1" applyFill="1" applyBorder="1" applyAlignment="1">
      <alignment horizontal="center"/>
    </xf>
    <xf numFmtId="0" fontId="4" fillId="3" borderId="0" xfId="0" applyFont="1" applyFill="1" applyBorder="1" applyAlignment="1">
      <alignment horizontal="center"/>
    </xf>
    <xf numFmtId="0" fontId="1" fillId="2" borderId="0" xfId="0" applyFont="1" applyFill="1" applyBorder="1" applyAlignment="1">
      <alignment/>
    </xf>
    <xf numFmtId="0" fontId="1" fillId="3" borderId="0" xfId="0" applyFont="1" applyFill="1" applyBorder="1" applyAlignment="1">
      <alignment/>
    </xf>
    <xf numFmtId="0" fontId="1" fillId="4" borderId="2" xfId="0" applyFont="1" applyFill="1" applyBorder="1" applyAlignment="1">
      <alignment/>
    </xf>
    <xf numFmtId="0" fontId="1" fillId="4" borderId="3" xfId="0" applyFont="1" applyFill="1" applyBorder="1" applyAlignment="1">
      <alignment horizontal="right"/>
    </xf>
    <xf numFmtId="0" fontId="1" fillId="4" borderId="3" xfId="0" applyFont="1" applyFill="1" applyBorder="1" applyAlignment="1">
      <alignment/>
    </xf>
    <xf numFmtId="0" fontId="4" fillId="4" borderId="4" xfId="0" applyFont="1" applyFill="1" applyBorder="1" applyAlignment="1">
      <alignment horizontal="center"/>
    </xf>
    <xf numFmtId="0" fontId="1" fillId="2" borderId="5" xfId="0" applyFont="1" applyFill="1" applyBorder="1" applyAlignment="1">
      <alignment/>
    </xf>
    <xf numFmtId="0" fontId="4" fillId="2" borderId="6" xfId="0" applyFont="1" applyFill="1" applyBorder="1" applyAlignment="1">
      <alignment horizontal="center"/>
    </xf>
    <xf numFmtId="0" fontId="1" fillId="3" borderId="5" xfId="0" applyFont="1" applyFill="1" applyBorder="1" applyAlignment="1">
      <alignment/>
    </xf>
    <xf numFmtId="0" fontId="1" fillId="5" borderId="7" xfId="0" applyFont="1" applyFill="1" applyBorder="1" applyAlignment="1">
      <alignment/>
    </xf>
    <xf numFmtId="0" fontId="1" fillId="5" borderId="1" xfId="0" applyFont="1" applyFill="1" applyBorder="1" applyAlignment="1">
      <alignment horizontal="right"/>
    </xf>
    <xf numFmtId="0" fontId="1" fillId="5" borderId="1" xfId="0" applyFont="1" applyFill="1" applyBorder="1" applyAlignment="1">
      <alignment/>
    </xf>
    <xf numFmtId="0" fontId="1" fillId="0" borderId="0" xfId="0" applyFont="1" applyFill="1" applyBorder="1" applyAlignment="1">
      <alignment horizontal="center"/>
    </xf>
    <xf numFmtId="0" fontId="4" fillId="4" borderId="3" xfId="0" applyFont="1" applyFill="1" applyBorder="1" applyAlignment="1">
      <alignment horizontal="center"/>
    </xf>
    <xf numFmtId="0" fontId="0" fillId="3" borderId="6" xfId="0" applyFill="1" applyBorder="1" applyAlignment="1">
      <alignment/>
    </xf>
    <xf numFmtId="0" fontId="0" fillId="5" borderId="8" xfId="0" applyFill="1" applyBorder="1" applyAlignment="1">
      <alignment/>
    </xf>
    <xf numFmtId="0" fontId="0" fillId="0" borderId="2" xfId="0" applyNumberFormat="1" applyBorder="1" applyAlignment="1" applyProtection="1">
      <alignment/>
      <protection hidden="1"/>
    </xf>
    <xf numFmtId="0" fontId="0" fillId="0" borderId="3" xfId="0" applyNumberFormat="1" applyBorder="1" applyAlignment="1" applyProtection="1">
      <alignment horizontal="center"/>
      <protection hidden="1"/>
    </xf>
    <xf numFmtId="0" fontId="0" fillId="0" borderId="4" xfId="0" applyNumberFormat="1" applyBorder="1" applyAlignment="1" applyProtection="1">
      <alignment/>
      <protection hidden="1"/>
    </xf>
    <xf numFmtId="0" fontId="0" fillId="0" borderId="5" xfId="0" applyNumberFormat="1" applyBorder="1" applyAlignment="1" applyProtection="1">
      <alignment/>
      <protection hidden="1"/>
    </xf>
    <xf numFmtId="0" fontId="0" fillId="0" borderId="0" xfId="0" applyNumberFormat="1" applyBorder="1" applyAlignment="1" applyProtection="1">
      <alignment horizontal="center"/>
      <protection hidden="1"/>
    </xf>
    <xf numFmtId="0" fontId="0" fillId="0" borderId="6" xfId="0" applyNumberFormat="1" applyBorder="1" applyAlignment="1" applyProtection="1">
      <alignment/>
      <protection hidden="1"/>
    </xf>
    <xf numFmtId="0" fontId="0" fillId="0" borderId="7" xfId="0" applyNumberFormat="1" applyBorder="1" applyAlignment="1" applyProtection="1">
      <alignment/>
      <protection hidden="1"/>
    </xf>
    <xf numFmtId="0" fontId="0" fillId="0" borderId="1" xfId="0" applyNumberFormat="1" applyBorder="1" applyAlignment="1" applyProtection="1">
      <alignment horizontal="center"/>
      <protection hidden="1"/>
    </xf>
    <xf numFmtId="0" fontId="0" fillId="0" borderId="8" xfId="0" applyNumberFormat="1" applyBorder="1" applyAlignment="1" applyProtection="1">
      <alignment/>
      <protection hidden="1"/>
    </xf>
    <xf numFmtId="0" fontId="1" fillId="0" borderId="0" xfId="0" applyFont="1" applyFill="1" applyAlignment="1" applyProtection="1">
      <alignment horizontal="center"/>
      <protection hidden="1"/>
    </xf>
    <xf numFmtId="0" fontId="0" fillId="0" borderId="0" xfId="0" applyAlignment="1" applyProtection="1">
      <alignment/>
      <protection hidden="1"/>
    </xf>
    <xf numFmtId="0" fontId="0" fillId="0" borderId="0" xfId="0" applyAlignment="1" applyProtection="1">
      <alignment/>
      <protection/>
    </xf>
    <xf numFmtId="0" fontId="1" fillId="5" borderId="0" xfId="0" applyFont="1" applyFill="1" applyBorder="1" applyAlignment="1" applyProtection="1">
      <alignment horizontal="center"/>
      <protection locked="0"/>
    </xf>
    <xf numFmtId="0" fontId="1" fillId="5" borderId="0" xfId="0" applyFont="1" applyFill="1" applyAlignment="1" applyProtection="1">
      <alignment horizontal="center"/>
      <protection locked="0"/>
    </xf>
    <xf numFmtId="0" fontId="1" fillId="5" borderId="9"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1" fillId="5" borderId="0" xfId="0" applyFont="1" applyFill="1" applyAlignment="1" applyProtection="1">
      <alignment/>
      <protection locked="0"/>
    </xf>
    <xf numFmtId="0" fontId="7" fillId="0" borderId="0" xfId="0" applyFont="1" applyAlignment="1" applyProtection="1">
      <alignment/>
      <protection locked="0"/>
    </xf>
    <xf numFmtId="0" fontId="1" fillId="0" borderId="0" xfId="0" applyFont="1" applyAlignment="1" applyProtection="1">
      <alignment/>
      <protection hidden="1"/>
    </xf>
    <xf numFmtId="0" fontId="0" fillId="0" borderId="0" xfId="0" applyFont="1" applyAlignment="1" applyProtection="1">
      <alignment horizontal="center"/>
      <protection hidden="1"/>
    </xf>
    <xf numFmtId="0" fontId="0" fillId="0" borderId="0" xfId="0" applyAlignment="1" applyProtection="1">
      <alignment horizontal="center"/>
      <protection hidden="1"/>
    </xf>
    <xf numFmtId="0" fontId="1" fillId="0" borderId="0" xfId="0" applyFont="1" applyBorder="1" applyAlignment="1" applyProtection="1">
      <alignment/>
      <protection hidden="1"/>
    </xf>
    <xf numFmtId="0" fontId="2" fillId="0" borderId="0" xfId="0" applyFont="1" applyAlignment="1" applyProtection="1">
      <alignment horizontal="left"/>
      <protection hidden="1"/>
    </xf>
    <xf numFmtId="0" fontId="1" fillId="0" borderId="0" xfId="0" applyFont="1" applyBorder="1" applyAlignment="1" applyProtection="1">
      <alignment horizontal="right"/>
      <protection hidden="1"/>
    </xf>
    <xf numFmtId="0" fontId="1"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1" fillId="0" borderId="0" xfId="0" applyFont="1" applyFill="1" applyBorder="1" applyAlignment="1" applyProtection="1">
      <alignment horizontal="right"/>
      <protection hidden="1"/>
    </xf>
    <xf numFmtId="0" fontId="1" fillId="0" borderId="0" xfId="0" applyFont="1" applyAlignment="1" applyProtection="1">
      <alignment vertical="top" textRotation="180"/>
      <protection hidden="1"/>
    </xf>
    <xf numFmtId="0" fontId="1" fillId="0" borderId="0" xfId="0" applyFont="1" applyFill="1" applyBorder="1" applyAlignment="1" applyProtection="1">
      <alignment/>
      <protection hidden="1"/>
    </xf>
    <xf numFmtId="0" fontId="1" fillId="0" borderId="0" xfId="0" applyFont="1" applyFill="1" applyBorder="1" applyAlignment="1" applyProtection="1">
      <alignment horizontal="center"/>
      <protection hidden="1"/>
    </xf>
    <xf numFmtId="0" fontId="4" fillId="0" borderId="0" xfId="0" applyFont="1" applyAlignment="1" applyProtection="1">
      <alignment/>
      <protection hidden="1"/>
    </xf>
    <xf numFmtId="0" fontId="1" fillId="0" borderId="0" xfId="0" applyFont="1" applyAlignment="1" applyProtection="1">
      <alignment vertical="top"/>
      <protection/>
    </xf>
    <xf numFmtId="0" fontId="1" fillId="0" borderId="1" xfId="0" applyFont="1" applyBorder="1" applyAlignment="1" applyProtection="1">
      <alignment horizontal="left"/>
      <protection/>
    </xf>
    <xf numFmtId="0" fontId="0" fillId="0" borderId="1" xfId="0" applyBorder="1" applyAlignment="1" applyProtection="1">
      <alignment/>
      <protection/>
    </xf>
    <xf numFmtId="0" fontId="1" fillId="0" borderId="11" xfId="0" applyFont="1" applyBorder="1" applyAlignment="1" applyProtection="1">
      <alignment/>
      <protection/>
    </xf>
    <xf numFmtId="0" fontId="1" fillId="0" borderId="11" xfId="0" applyFont="1" applyBorder="1" applyAlignment="1" applyProtection="1">
      <alignment horizontal="left"/>
      <protection/>
    </xf>
    <xf numFmtId="0" fontId="1" fillId="0" borderId="9" xfId="0" applyFont="1" applyBorder="1" applyAlignment="1" applyProtection="1">
      <alignment horizontal="right"/>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9" xfId="0" applyFont="1" applyBorder="1" applyAlignment="1" applyProtection="1">
      <alignment horizontal="center"/>
      <protection/>
    </xf>
    <xf numFmtId="0" fontId="1" fillId="0" borderId="0" xfId="0" applyFont="1" applyBorder="1" applyAlignment="1" applyProtection="1">
      <alignment horizontal="left"/>
      <protection/>
    </xf>
    <xf numFmtId="0" fontId="4" fillId="0" borderId="9" xfId="0" applyFont="1" applyBorder="1" applyAlignment="1" applyProtection="1">
      <alignment horizontal="center"/>
      <protection hidden="1"/>
    </xf>
    <xf numFmtId="0" fontId="0" fillId="0" borderId="9" xfId="0" applyBorder="1" applyAlignment="1" applyProtection="1">
      <alignment/>
      <protection hidden="1"/>
    </xf>
    <xf numFmtId="0" fontId="0" fillId="0" borderId="11" xfId="0" applyBorder="1" applyAlignment="1" applyProtection="1">
      <alignment/>
      <protection hidden="1"/>
    </xf>
    <xf numFmtId="0" fontId="0" fillId="0" borderId="10" xfId="0" applyBorder="1" applyAlignment="1" applyProtection="1">
      <alignment/>
      <protection hidden="1"/>
    </xf>
    <xf numFmtId="0" fontId="0" fillId="0" borderId="9" xfId="0" applyBorder="1" applyAlignment="1">
      <alignment horizontal="center"/>
    </xf>
    <xf numFmtId="0" fontId="0" fillId="0" borderId="1" xfId="0" applyBorder="1" applyAlignment="1">
      <alignment horizontal="center"/>
    </xf>
    <xf numFmtId="0" fontId="1" fillId="0" borderId="0" xfId="0" applyFont="1" applyBorder="1" applyAlignment="1">
      <alignment horizontal="center"/>
    </xf>
    <xf numFmtId="0" fontId="1" fillId="4" borderId="3" xfId="0" applyFont="1" applyFill="1" applyBorder="1" applyAlignment="1">
      <alignment horizontal="center"/>
    </xf>
    <xf numFmtId="0" fontId="1" fillId="2" borderId="0" xfId="0" applyFont="1" applyFill="1" applyBorder="1" applyAlignment="1">
      <alignment horizontal="center"/>
    </xf>
    <xf numFmtId="0" fontId="1" fillId="3" borderId="0" xfId="0" applyFont="1" applyFill="1" applyBorder="1" applyAlignment="1">
      <alignment horizontal="center"/>
    </xf>
    <xf numFmtId="0" fontId="1" fillId="5" borderId="1" xfId="0" applyFont="1" applyFill="1" applyBorder="1" applyAlignment="1">
      <alignment horizontal="center"/>
    </xf>
    <xf numFmtId="0" fontId="1" fillId="0" borderId="11" xfId="0" applyFont="1" applyBorder="1" applyAlignment="1" applyProtection="1">
      <alignment horizontal="center"/>
      <protection/>
    </xf>
    <xf numFmtId="0" fontId="0" fillId="0" borderId="0" xfId="0" applyBorder="1" applyAlignment="1" applyProtection="1">
      <alignment horizontal="center"/>
      <protection/>
    </xf>
    <xf numFmtId="0" fontId="1" fillId="0" borderId="9" xfId="0" applyFont="1" applyBorder="1" applyAlignment="1" applyProtection="1">
      <alignment horizontal="center"/>
      <protection hidden="1"/>
    </xf>
    <xf numFmtId="0" fontId="0" fillId="0" borderId="0" xfId="0" applyAlignment="1" applyProtection="1">
      <alignment horizontal="center"/>
      <protection/>
    </xf>
    <xf numFmtId="0" fontId="0" fillId="0" borderId="1" xfId="0" applyBorder="1" applyAlignment="1" applyProtection="1">
      <alignment horizontal="center"/>
      <protection/>
    </xf>
    <xf numFmtId="0" fontId="0" fillId="0" borderId="11" xfId="0" applyBorder="1" applyAlignment="1" applyProtection="1">
      <alignment horizontal="center" vertical="top" textRotation="180"/>
      <protection hidden="1"/>
    </xf>
    <xf numFmtId="0" fontId="1" fillId="4" borderId="2" xfId="0" applyFont="1" applyFill="1" applyBorder="1" applyAlignment="1" applyProtection="1">
      <alignment horizontal="left"/>
      <protection hidden="1"/>
    </xf>
    <xf numFmtId="0" fontId="1" fillId="4" borderId="3" xfId="0" applyFont="1" applyFill="1" applyBorder="1" applyAlignment="1" applyProtection="1">
      <alignment horizontal="left"/>
      <protection hidden="1"/>
    </xf>
    <xf numFmtId="0" fontId="4" fillId="4" borderId="3" xfId="0" applyFont="1" applyFill="1" applyBorder="1" applyAlignment="1" applyProtection="1">
      <alignment horizontal="left"/>
      <protection hidden="1"/>
    </xf>
    <xf numFmtId="0" fontId="4" fillId="4" borderId="4" xfId="0" applyFont="1" applyFill="1" applyBorder="1" applyAlignment="1" applyProtection="1">
      <alignment horizontal="left"/>
      <protection hidden="1"/>
    </xf>
    <xf numFmtId="0" fontId="1" fillId="2" borderId="5"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4" fillId="2" borderId="0" xfId="0" applyFont="1" applyFill="1" applyBorder="1" applyAlignment="1" applyProtection="1">
      <alignment horizontal="left"/>
      <protection hidden="1"/>
    </xf>
    <xf numFmtId="0" fontId="4" fillId="2" borderId="6" xfId="0" applyFont="1" applyFill="1" applyBorder="1" applyAlignment="1" applyProtection="1">
      <alignment horizontal="left"/>
      <protection hidden="1"/>
    </xf>
    <xf numFmtId="0" fontId="1" fillId="3" borderId="5" xfId="0" applyFont="1" applyFill="1" applyBorder="1" applyAlignment="1" applyProtection="1">
      <alignment horizontal="left"/>
      <protection hidden="1"/>
    </xf>
    <xf numFmtId="0" fontId="1" fillId="3" borderId="0" xfId="0" applyFont="1" applyFill="1" applyBorder="1" applyAlignment="1" applyProtection="1">
      <alignment horizontal="left"/>
      <protection hidden="1"/>
    </xf>
    <xf numFmtId="0" fontId="4" fillId="3" borderId="0" xfId="0" applyFont="1" applyFill="1" applyBorder="1" applyAlignment="1" applyProtection="1">
      <alignment horizontal="left"/>
      <protection hidden="1"/>
    </xf>
    <xf numFmtId="0" fontId="0" fillId="3" borderId="6" xfId="0" applyFill="1" applyBorder="1" applyAlignment="1" applyProtection="1">
      <alignment horizontal="left"/>
      <protection hidden="1"/>
    </xf>
    <xf numFmtId="0" fontId="1" fillId="5" borderId="7" xfId="0" applyFont="1" applyFill="1" applyBorder="1" applyAlignment="1" applyProtection="1">
      <alignment horizontal="left"/>
      <protection hidden="1"/>
    </xf>
    <xf numFmtId="0" fontId="1" fillId="5" borderId="1" xfId="0" applyFont="1" applyFill="1" applyBorder="1" applyAlignment="1" applyProtection="1">
      <alignment horizontal="left"/>
      <protection hidden="1"/>
    </xf>
    <xf numFmtId="0" fontId="0" fillId="5" borderId="8" xfId="0" applyFill="1" applyBorder="1" applyAlignment="1" applyProtection="1">
      <alignment horizontal="left"/>
      <protection hidden="1"/>
    </xf>
  </cellXfs>
  <cellStyles count="6">
    <cellStyle name="Normal" xfId="0"/>
    <cellStyle name="Comma" xfId="15"/>
    <cellStyle name="Comma [0]" xfId="16"/>
    <cellStyle name="Currency" xfId="17"/>
    <cellStyle name="Currency [0]" xfId="18"/>
    <cellStyle name="Percent" xfId="19"/>
  </cellStyles>
  <dxfs count="6">
    <dxf>
      <font>
        <b/>
        <i val="0"/>
        <strike val="0"/>
        <color rgb="FF000000"/>
      </font>
      <fill>
        <patternFill>
          <bgColor rgb="FFCCFFCC"/>
        </patternFill>
      </fill>
      <border/>
    </dxf>
    <dxf>
      <font>
        <b/>
        <i val="0"/>
        <strike val="0"/>
      </font>
      <fill>
        <patternFill>
          <bgColor rgb="FFFF99CC"/>
        </patternFill>
      </fill>
      <border/>
    </dxf>
    <dxf>
      <font>
        <b/>
        <i val="0"/>
        <strike val="0"/>
      </font>
      <fill>
        <patternFill>
          <bgColor rgb="FFFFFF99"/>
        </patternFill>
      </fill>
      <border/>
    </dxf>
    <dxf>
      <font>
        <b/>
        <i val="0"/>
        <strike val="0"/>
        <color auto="1"/>
      </font>
      <fill>
        <patternFill>
          <bgColor rgb="FFCCFFCC"/>
        </patternFill>
      </fill>
      <border/>
    </dxf>
    <dxf>
      <font>
        <color rgb="FFFF0000"/>
      </font>
      <fill>
        <patternFill>
          <bgColor rgb="FFFFFF00"/>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7</xdr:col>
      <xdr:colOff>0</xdr:colOff>
      <xdr:row>77</xdr:row>
      <xdr:rowOff>9525</xdr:rowOff>
    </xdr:to>
    <xdr:sp>
      <xdr:nvSpPr>
        <xdr:cNvPr id="1" name="TextBox 1"/>
        <xdr:cNvSpPr txBox="1">
          <a:spLocks noChangeArrowheads="1"/>
        </xdr:cNvSpPr>
      </xdr:nvSpPr>
      <xdr:spPr>
        <a:xfrm>
          <a:off x="0" y="723900"/>
          <a:ext cx="8229600" cy="1186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spurious response in a mixer or frequency converter is any frequency or range of frequencies that may come into the system, and be converted into the IF band, that is not at the desired or tuned frequency.  Spurious responses may be either in or out of the RF input frequency band, although spurious responses that are in the RF input band are much more serious as they cannot be rejected by filtering.
An image signal is an example of a spurious response.  All mixers, except for the image-reject type, respond about equally to an "image" signal (RF on the "wrong" side of the LO) and to the "real" signal (RF on the "right" side of the LO).  In most systems, frequencies in the image range are filtered out before the first downconversion, or image-reject mixers are used.  Another example of a spurious response would be the "2x2" frequency range (in a fundamental, or  "1x1" type mixer), where the 2nd harmonic of the RF mixes with the 2nd harmonic of the LO to produce an in-band IF response.  Unlike the image response, the "2x2" response and other higher-order responses are typically much lower than the "fundamental" or desired response in a well-designed mixer.  Some mixer manufacturers supply data on the relative responses of "2x2" and other undesired "MxN" frequencies for specific input levels.
Any nonlinear device, when presented with two or more input frequencies, will output not only the input frequencies but harmonics and intermodulation products of the input frequencies as well.  The expression normally used for the mixing products is:
                </a:t>
          </a:r>
          <a:r>
            <a:rPr lang="en-US" cap="none" sz="1000" b="1" i="0" u="none" baseline="0">
              <a:latin typeface="Arial"/>
              <a:ea typeface="Arial"/>
              <a:cs typeface="Arial"/>
            </a:rPr>
            <a:t>F</a:t>
          </a:r>
          <a:r>
            <a:rPr lang="en-US" cap="none" sz="1000" b="1" i="0" u="none" baseline="-25000">
              <a:latin typeface="Arial"/>
              <a:ea typeface="Arial"/>
              <a:cs typeface="Arial"/>
            </a:rPr>
            <a:t>IF</a:t>
          </a:r>
          <a:r>
            <a:rPr lang="en-US" cap="none" sz="1000" b="1" i="0" u="none" baseline="0">
              <a:latin typeface="Arial"/>
              <a:ea typeface="Arial"/>
              <a:cs typeface="Arial"/>
            </a:rPr>
            <a:t> = M * F</a:t>
          </a:r>
          <a:r>
            <a:rPr lang="en-US" cap="none" sz="1000" b="1" i="0" u="none" baseline="-25000">
              <a:latin typeface="Arial"/>
              <a:ea typeface="Arial"/>
              <a:cs typeface="Arial"/>
            </a:rPr>
            <a:t>RF</a:t>
          </a:r>
          <a:r>
            <a:rPr lang="en-US" cap="none" sz="1000" b="1" i="0" u="none" baseline="0">
              <a:latin typeface="Arial"/>
              <a:ea typeface="Arial"/>
              <a:cs typeface="Arial"/>
            </a:rPr>
            <a:t> + N * F</a:t>
          </a:r>
          <a:r>
            <a:rPr lang="en-US" cap="none" sz="1000" b="1" i="0" u="none" baseline="-25000">
              <a:latin typeface="Arial"/>
              <a:ea typeface="Arial"/>
              <a:cs typeface="Arial"/>
            </a:rPr>
            <a:t>LO</a:t>
          </a:r>
          <a:r>
            <a:rPr lang="en-US" cap="none" sz="1000" b="0" i="0" u="none" baseline="0">
              <a:latin typeface="Arial"/>
              <a:ea typeface="Arial"/>
              <a:cs typeface="Arial"/>
            </a:rPr>
            <a:t>                                      (1)</a:t>
          </a:r>
          <a:r>
            <a:rPr lang="en-US" cap="none" sz="1000" b="0" i="0" u="none" baseline="-25000">
              <a:latin typeface="Arial"/>
              <a:ea typeface="Arial"/>
              <a:cs typeface="Arial"/>
            </a:rPr>
            <a:t>
</a:t>
          </a:r>
          <a:r>
            <a:rPr lang="en-US" cap="none" sz="1000" b="0" i="0" u="none" baseline="0">
              <a:latin typeface="Arial"/>
              <a:ea typeface="Arial"/>
              <a:cs typeface="Arial"/>
            </a:rPr>
            <a:t>
Where M and N are equal to 0, ±1, ±2, etc.  In mixers, typical values of M and N for the "desired" response are M = 1 and N = -1 (for fundamental mixing with low-side LO injection), M = -1 and N = 1 (for fundamental mixing with high-side LO injection), and M = 1 and N = -2 (for subharmonic mixing with low-side LO injection).  Although there is usually only one value each for M and N for the desired response, there are many more values of M and N that can produce undesired, or spurious, responses.  Some examples:
        </a:t>
          </a:r>
          <a:r>
            <a:rPr lang="en-US" cap="none" sz="1000" b="0" i="0" u="sng" baseline="0">
              <a:latin typeface="Arial"/>
              <a:ea typeface="Arial"/>
              <a:cs typeface="Arial"/>
            </a:rPr>
            <a:t>M (RF harmonic) Value</a:t>
          </a:r>
          <a:r>
            <a:rPr lang="en-US" cap="none" sz="1000" b="0" i="0" u="none" baseline="0">
              <a:latin typeface="Arial"/>
              <a:ea typeface="Arial"/>
              <a:cs typeface="Arial"/>
            </a:rPr>
            <a:t>   </a:t>
          </a:r>
          <a:r>
            <a:rPr lang="en-US" cap="none" sz="1000" b="0" i="0" u="sng" baseline="0">
              <a:latin typeface="Arial"/>
              <a:ea typeface="Arial"/>
              <a:cs typeface="Arial"/>
            </a:rPr>
            <a:t>N (LO Harmonic) Value</a:t>
          </a:r>
          <a:r>
            <a:rPr lang="en-US" cap="none" sz="1000" b="0" i="0" u="none" baseline="0">
              <a:latin typeface="Arial"/>
              <a:ea typeface="Arial"/>
              <a:cs typeface="Arial"/>
            </a:rPr>
            <a:t>   </a:t>
          </a:r>
          <a:r>
            <a:rPr lang="en-US" cap="none" sz="1000" b="0" i="0" u="sng" baseline="0">
              <a:latin typeface="Arial"/>
              <a:ea typeface="Arial"/>
              <a:cs typeface="Arial"/>
            </a:rPr>
            <a:t>Signal</a:t>
          </a:r>
          <a:r>
            <a:rPr lang="en-US" cap="none" sz="1000" b="0" i="0" u="none" baseline="0">
              <a:latin typeface="Arial"/>
              <a:ea typeface="Arial"/>
              <a:cs typeface="Arial"/>
            </a:rPr>
            <a:t>
               1                                     -1                         Desired RF Input Signal
              -1                                      1                         Image Frequency
               1                                      0                         RF to IF Leakage
               0                                      1                         LO to IF Leakage
               2                                     -2                         Undesired (2x2) Response
              -2                                      2                         Another 2x2 Response
RF to IF leakage and LO to IF leakage are not technically spurious responses, since they are not in the IF band.  Note that the definitions of the desired input signal versus the image or other spurious responses depends on the receiver design.  Using this terminology, spurious responses can be defined as all responses (that produce outputs that fall in the IF band) for which M (the RF harmonic) and N (the LO harmonic) are not equal to the desired values.
</a:t>
          </a:r>
          <a:r>
            <a:rPr lang="en-US" cap="none" sz="1000" b="0" i="0" u="none" baseline="0">
              <a:latin typeface="Arial"/>
              <a:ea typeface="Arial"/>
              <a:cs typeface="Arial"/>
            </a:rPr>
            <a:t>
Some rules of thumb for spurious responses can be derived from expression (1) above, when the desired values of M and N have a magnitude of one (fundamental mixing) and the undesired M and N are equal in magnitude (e.g., M = 2 and N = -2).  The first is that the input frequency or range of frequencies that will produce an MxM response is any frequency for which the fundamental IF response would be equal to the desired IF frequency divided by M.  Stated mathematically,
                </a:t>
          </a:r>
          <a:r>
            <a:rPr lang="en-US" cap="none" sz="1000" b="1" i="0" u="none" baseline="0">
              <a:latin typeface="Arial"/>
              <a:ea typeface="Arial"/>
              <a:cs typeface="Arial"/>
            </a:rPr>
            <a:t>F</a:t>
          </a:r>
          <a:r>
            <a:rPr lang="en-US" cap="none" sz="1000" b="1" i="0" u="none" baseline="-25000">
              <a:latin typeface="Arial"/>
              <a:ea typeface="Arial"/>
              <a:cs typeface="Arial"/>
            </a:rPr>
            <a:t>RF</a:t>
          </a:r>
          <a:r>
            <a:rPr lang="en-US" cap="none" sz="1000" b="1" i="0" u="none" baseline="0">
              <a:latin typeface="Arial"/>
              <a:ea typeface="Arial"/>
              <a:cs typeface="Arial"/>
            </a:rPr>
            <a:t>(MxM) = F</a:t>
          </a:r>
          <a:r>
            <a:rPr lang="en-US" cap="none" sz="1000" b="1" i="0" u="none" baseline="-25000">
              <a:latin typeface="Arial"/>
              <a:ea typeface="Arial"/>
              <a:cs typeface="Arial"/>
            </a:rPr>
            <a:t>RF</a:t>
          </a:r>
          <a:r>
            <a:rPr lang="en-US" cap="none" sz="1000" b="1" i="0" u="none" baseline="0">
              <a:latin typeface="Arial"/>
              <a:ea typeface="Arial"/>
              <a:cs typeface="Arial"/>
            </a:rPr>
            <a:t> Ψ</a:t>
          </a:r>
          <a:r>
            <a:rPr lang="en-US" cap="none" sz="1000" b="0" i="0" u="none" baseline="0">
              <a:latin typeface="Arial"/>
              <a:ea typeface="Arial"/>
              <a:cs typeface="Arial"/>
            </a:rPr>
            <a:t> F</a:t>
          </a:r>
          <a:r>
            <a:rPr lang="en-US" cap="none" sz="1000" b="1" i="0" u="none" baseline="-25000">
              <a:latin typeface="Arial"/>
              <a:ea typeface="Arial"/>
              <a:cs typeface="Arial"/>
            </a:rPr>
            <a:t>IF</a:t>
          </a:r>
          <a:r>
            <a:rPr lang="en-US" cap="none" sz="1000" b="1" i="0" u="none" baseline="0">
              <a:latin typeface="Arial"/>
              <a:ea typeface="Arial"/>
              <a:cs typeface="Arial"/>
            </a:rPr>
            <a:t> (Fund.) = F</a:t>
          </a:r>
          <a:r>
            <a:rPr lang="en-US" cap="none" sz="1000" b="1" i="0" u="none" baseline="-25000">
              <a:latin typeface="Arial"/>
              <a:ea typeface="Arial"/>
              <a:cs typeface="Arial"/>
            </a:rPr>
            <a:t>IF</a:t>
          </a:r>
          <a:r>
            <a:rPr lang="en-US" cap="none" sz="1000" b="1" i="0" u="none" baseline="0">
              <a:latin typeface="Arial"/>
              <a:ea typeface="Arial"/>
              <a:cs typeface="Arial"/>
            </a:rPr>
            <a:t> (Desired) / M               </a:t>
          </a:r>
          <a:r>
            <a:rPr lang="en-US" cap="none" sz="1000" b="0" i="0" u="none" baseline="0">
              <a:latin typeface="Arial"/>
              <a:ea typeface="Arial"/>
              <a:cs typeface="Arial"/>
            </a:rPr>
            <a:t> (2)</a:t>
          </a:r>
          <a:r>
            <a:rPr lang="en-US" cap="none" sz="1000" b="0" i="0" u="none" baseline="0">
              <a:latin typeface="Arial"/>
              <a:ea typeface="Arial"/>
              <a:cs typeface="Arial"/>
            </a:rPr>
            <a:t>
For example, any RF input frequency whose fundamental IF response would be half the desired IF frequency would constitute a 2x2 response.  An RF input frequency whose fundamental IF response would be one-third the desired IF frequency would constitute a 3x3 response.
From this rule, a second rule can be derived.  This rule specifies the maximum IF center frequency that will lead to in-band MxM spurs.  This depends on both the LO bandwidth (tuning range) and the IF bandwidth.  The rule, stated mathematically, reads:
                </a:t>
          </a:r>
          <a:r>
            <a:rPr lang="en-US" cap="none" sz="1000" b="1" i="0" u="none" baseline="0">
              <a:latin typeface="Arial"/>
              <a:ea typeface="Arial"/>
              <a:cs typeface="Arial"/>
            </a:rPr>
            <a:t>F</a:t>
          </a:r>
          <a:r>
            <a:rPr lang="en-US" cap="none" sz="1000" b="1" i="0" u="none" baseline="-25000">
              <a:latin typeface="Arial"/>
              <a:ea typeface="Arial"/>
              <a:cs typeface="Arial"/>
            </a:rPr>
            <a:t>C|IF,MAX.</a:t>
          </a:r>
          <a:r>
            <a:rPr lang="en-US" cap="none" sz="1000" b="1" i="0" u="none" baseline="0">
              <a:latin typeface="Arial"/>
              <a:ea typeface="Arial"/>
              <a:cs typeface="Arial"/>
            </a:rPr>
            <a:t> (MxM) = M/(M-1) * BW</a:t>
          </a:r>
          <a:r>
            <a:rPr lang="en-US" cap="none" sz="1000" b="1" i="0" u="none" baseline="-25000">
              <a:latin typeface="Arial"/>
              <a:ea typeface="Arial"/>
              <a:cs typeface="Arial"/>
            </a:rPr>
            <a:t>LO</a:t>
          </a:r>
          <a:r>
            <a:rPr lang="en-US" cap="none" sz="1000" b="1" i="0" u="none" baseline="0">
              <a:latin typeface="Arial"/>
              <a:ea typeface="Arial"/>
              <a:cs typeface="Arial"/>
            </a:rPr>
            <a:t> + (M+1)/(2M - 2) * BW</a:t>
          </a:r>
          <a:r>
            <a:rPr lang="en-US" cap="none" sz="1000" b="1" i="0" u="none" baseline="-25000">
              <a:latin typeface="Arial"/>
              <a:ea typeface="Arial"/>
              <a:cs typeface="Arial"/>
            </a:rPr>
            <a:t>IF               </a:t>
          </a:r>
          <a:r>
            <a:rPr lang="en-US" cap="none" sz="1000" b="0" i="0" u="none" baseline="0">
              <a:latin typeface="Arial"/>
              <a:ea typeface="Arial"/>
              <a:cs typeface="Arial"/>
            </a:rPr>
            <a:t>  (3)</a:t>
          </a:r>
          <a:r>
            <a:rPr lang="en-US" cap="none" sz="1000" b="0" i="0" u="none" baseline="0">
              <a:latin typeface="Arial"/>
              <a:ea typeface="Arial"/>
              <a:cs typeface="Arial"/>
            </a:rPr>
            <a:t>
You can also look at this as a lower bound on a usable IF center frequency that will NOT support in-band MxM spurs.  This would read:
                </a:t>
          </a:r>
          <a:r>
            <a:rPr lang="en-US" cap="none" sz="1000" b="1" i="0" u="none" baseline="0">
              <a:latin typeface="Arial"/>
              <a:ea typeface="Arial"/>
              <a:cs typeface="Arial"/>
            </a:rPr>
            <a:t>F</a:t>
          </a:r>
          <a:r>
            <a:rPr lang="en-US" cap="none" sz="1000" b="1" i="0" u="none" baseline="-25000">
              <a:latin typeface="Arial"/>
              <a:ea typeface="Arial"/>
              <a:cs typeface="Arial"/>
            </a:rPr>
            <a:t>IF,CEN.</a:t>
          </a:r>
          <a:r>
            <a:rPr lang="en-US" cap="none" sz="1000" b="1" i="0" u="none" baseline="0">
              <a:latin typeface="Arial"/>
              <a:ea typeface="Arial"/>
              <a:cs typeface="Arial"/>
            </a:rPr>
            <a:t> (MxM) &gt; M/(M-1) * BW</a:t>
          </a:r>
          <a:r>
            <a:rPr lang="en-US" cap="none" sz="1000" b="1" i="0" u="none" baseline="-25000">
              <a:latin typeface="Arial"/>
              <a:ea typeface="Arial"/>
              <a:cs typeface="Arial"/>
            </a:rPr>
            <a:t>LO</a:t>
          </a:r>
          <a:r>
            <a:rPr lang="en-US" cap="none" sz="1000" b="1" i="0" u="none" baseline="0">
              <a:latin typeface="Arial"/>
              <a:ea typeface="Arial"/>
              <a:cs typeface="Arial"/>
            </a:rPr>
            <a:t> + (M+1)/(2M - 2) * BW</a:t>
          </a:r>
          <a:r>
            <a:rPr lang="en-US" cap="none" sz="1000" b="1" i="0" u="none" baseline="-25000">
              <a:latin typeface="Arial"/>
              <a:ea typeface="Arial"/>
              <a:cs typeface="Arial"/>
            </a:rPr>
            <a:t>IF                </a:t>
          </a:r>
          <a:r>
            <a:rPr lang="en-US" cap="none" sz="1000" b="0" i="0" u="none" baseline="0">
              <a:latin typeface="Arial"/>
              <a:ea typeface="Arial"/>
              <a:cs typeface="Arial"/>
            </a:rPr>
            <a:t> (4)</a:t>
          </a:r>
          <a:r>
            <a:rPr lang="en-US" cap="none" sz="1000" b="0" i="0" u="none" baseline="0">
              <a:latin typeface="Arial"/>
              <a:ea typeface="Arial"/>
              <a:cs typeface="Arial"/>
            </a:rPr>
            <a:t>
For example, to move all 3x3 spurious responses out of the input RF band, the IF center frequency would have to be greater than 3/2 (=1.5) times the LO bandwidth, plus 4/4 (=1.0) times the IF bandwidth.  To move all 2x2 spurious responses out of the input RF band, the IF center frequency would have to be greater than twice the LO bandwidth, plus 3/2 times the IF bandwidth.
Since the term that multiplies the IF bandwidth is always smaller than the term that multiplies the LO bandwidth for any M value, an approximation to this rule of thumb that's always safe to use is:
               </a:t>
          </a:r>
          <a:r>
            <a:rPr lang="en-US" cap="none" sz="1000" b="1" i="0" u="none" baseline="0">
              <a:latin typeface="Arial"/>
              <a:ea typeface="Arial"/>
              <a:cs typeface="Arial"/>
            </a:rPr>
            <a:t> F</a:t>
          </a:r>
          <a:r>
            <a:rPr lang="en-US" cap="none" sz="1000" b="1" i="0" u="none" baseline="-25000">
              <a:latin typeface="Arial"/>
              <a:ea typeface="Arial"/>
              <a:cs typeface="Arial"/>
            </a:rPr>
            <a:t>IF,CEN.</a:t>
          </a:r>
          <a:r>
            <a:rPr lang="en-US" cap="none" sz="1000" b="1" i="0" u="none" baseline="0">
              <a:latin typeface="Arial"/>
              <a:ea typeface="Arial"/>
              <a:cs typeface="Arial"/>
            </a:rPr>
            <a:t> (MxM) &gt; M/(M-1) * BW</a:t>
          </a:r>
          <a:r>
            <a:rPr lang="en-US" cap="none" sz="1000" b="1" i="0" u="none" baseline="-25000">
              <a:latin typeface="Arial"/>
              <a:ea typeface="Arial"/>
              <a:cs typeface="Arial"/>
            </a:rPr>
            <a:t>RF                </a:t>
          </a:r>
          <a:r>
            <a:rPr lang="en-US" cap="none" sz="1000" b="0" i="0" u="none" baseline="0">
              <a:latin typeface="Arial"/>
              <a:ea typeface="Arial"/>
              <a:cs typeface="Arial"/>
            </a:rPr>
            <a:t>            (5)</a:t>
          </a:r>
          <a:r>
            <a:rPr lang="en-US" cap="none" sz="1000" b="0" i="0" u="none" baseline="0">
              <a:latin typeface="Arial"/>
              <a:ea typeface="Arial"/>
              <a:cs typeface="Arial"/>
            </a:rPr>
            <a:t>
Since the RF bandwidth is always equal to the LO bandwidth plus the IF bandwidth for fundamental mixers.  For example, to suppress all 3x3 spurious responses (move them out of the RF band), the IF center frequency should be greater than 3/2 the RF bandwidth.  To suppress all 2x2 spurious responses, the IF center frequency needs to be greater than twice the RF bandwidth.  Since this rule always guarantees that MxM spurious responses are outside the RF band, and it's simpler to remember than (4), use this one unless constraints require the use of (4).  This would probably only happen for fixed-LO, wideband IF receivers, where BW</a:t>
          </a:r>
          <a:r>
            <a:rPr lang="en-US" cap="none" sz="1000" b="0" i="0" u="none" baseline="-25000">
              <a:latin typeface="Arial"/>
              <a:ea typeface="Arial"/>
              <a:cs typeface="Arial"/>
            </a:rPr>
            <a:t>LO</a:t>
          </a:r>
          <a:r>
            <a:rPr lang="en-US" cap="none" sz="1000" b="0" i="0" u="none" baseline="0">
              <a:latin typeface="Arial"/>
              <a:ea typeface="Arial"/>
              <a:cs typeface="Arial"/>
            </a:rPr>
            <a:t> is zero or small compared to BW</a:t>
          </a:r>
          <a:r>
            <a:rPr lang="en-US" cap="none" sz="1000" b="0" i="0" u="none" baseline="-25000">
              <a:latin typeface="Arial"/>
              <a:ea typeface="Arial"/>
              <a:cs typeface="Arial"/>
            </a:rPr>
            <a:t>IF</a:t>
          </a:r>
          <a:r>
            <a:rPr lang="en-US" cap="none" sz="1000" b="0" i="0" u="none" baseline="0">
              <a:latin typeface="Arial"/>
              <a:ea typeface="Arial"/>
              <a:cs typeface="Arial"/>
            </a:rPr>
            <a:t>.  
Input frequencies that generate MxN spurs, where |M| ≠ |N|, depend on the ratios of the LO and IF frequencies as well as the bandwidths.  Thus, there are no simple rules of thumb such as (5) above to prevent these spurious responses.  To identify these types of responses, a spur finder program is needed.  That is the purpose of this workbook.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13</xdr:col>
      <xdr:colOff>466725</xdr:colOff>
      <xdr:row>43</xdr:row>
      <xdr:rowOff>152400</xdr:rowOff>
    </xdr:to>
    <xdr:sp>
      <xdr:nvSpPr>
        <xdr:cNvPr id="1" name="TextBox 1"/>
        <xdr:cNvSpPr txBox="1">
          <a:spLocks noChangeArrowheads="1"/>
        </xdr:cNvSpPr>
      </xdr:nvSpPr>
      <xdr:spPr>
        <a:xfrm>
          <a:off x="0" y="723900"/>
          <a:ext cx="8391525" cy="6467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Enter the range of LO frequencies that the system will use in the "LO Frequency Range" cells, K6 and M6.  Put the lowest LO frequency in cell K6 and the highest LO frequency in cell M6.  Enter the IF frequency range in cells K7 and M7, with the lowest IF frequency in cell K7 and the highest in cell M7.  Then, enter the M (RF harmonic) and N (LO harmonic) values that the system (or the conversion stage with which you are concerned) uses into cells K8 (for M) and K9 (for N).  For example, for fundamental mixing with low-side LO injection, use M = 1 and N =  -1.  For fundamental mixing with high-side LO injection, use M = -1 and N = 1.  For subharmonic mixing with low-side LO injection, use M = 1 and N = -2.  The worksheet will then automatically compute the RF frequency range and display it in the area labeled "Full RF Frequency Range".  Use these numbers as a sanity check to make sure you've entered the correct LO frequency range and IF bandwidth.  Remember that, for a system using fundamental mixing, the RF bandwidth is the sum of the LO and IF bandwidths.  Enter the range over which you want the worksheet to search for spurs in the "Spurious Response Search Range", cells K11 and M11.  This range should normally be somewhat wider than the "Full RF Frequency Range".  For example, if the system is exposed to interfering frequencies just outside of the "Full RF Frequency Range" and uses an RF bandpass filter ahead of the downconverter, you may want to enter the bandwidth of this filter as the "Spurious Response Search Range".
Now, check the two frequency tables for cells with bold type.  You should see your RF frequency range in a pair of cells with bold type and a green background.  The frequencies in these cells will match those in the "Full RF Frequency Range" area.  Next, look for cells with bold type and a yellow or red background.  Cells with a yellow background will display spurious responses in the "Spurious Response Search Range" of frequencies.  The minimum and maximum frequencies shown in these cells represent the range of input frequencies that will downconvert to frequencies in the specified IF frequency range, somewhere in the tuning range of LO frequencies.  Cells with a red background display spurious responses in the "Full RF Frequency Range".  These cells are highlighted with a red background because they display frequencies that are inside the computed RF band, which means they can't be filtered out before the downconversion.  Any cells that contain bold type and yellow or red backgrounds represent spurious responses in the downconverter.  For these cells, check the M (RF harmonic) and N (LO harmonic) values.  The M values correspond to the row number in the table, and the N values correspond to the column number.  You can use the values of M and N to get an idea of the severity of the spurious response.  For example, a high-order spurious response (e.g., M = 8 and N = -9,  or "8 x 9")  would have a much lower output from the converter than a low-order spur such as M = 2 and N = -2, or "2 x 2".  Also, the RF order, or M value, of a spurious response dictates how the spurious output level will vary as a function of the input level.  For example, a spur with an M value of 2 (or -2) will cause an IF output that increases by 2 dB for each 1 dB increase in RF input level.  A spur with an M value of 3 (or -3) will have an output level increase of 3 dB for each 1 dB increase in RF input level.  Some mixer manufacturers provide tables of spurious response levels for specific levels of LO and RF input power.  If you want to have the worksheet search for spurs with M and/or N values above 9, you can change the "M" values (in rows 18 and 32) and the "N" values (in column D).  The only thing you have to watch out for is this:  you need to keep the "M" values positive and the "N" values negative in Table I, and keep the "M" values negative and the "N" values positive in Table II.  Otherwise, the frequency ranges in the tables won't be right.
Why are there two frequency tables?  Because, just like the desired response, the spurious responses have images.  In fact, the image frequency range itself is technically a range of spurious responses.  For example, for the case of fundamental mixing with low-side LO injection (M = 1 and N = -1), the first row and column of Table I represent the desired range of input frequencies, and will be highlighted with a green background.  The first row and column of Table II will then represent the image frequency range.  If this range of frequencies is inside your "Spurious Response Search Range", or somehow, in your "Full RF Frequency Range", then one or both of the frequencies will be highlighted with a yellow or red background.
The main purpose of the "Continuous LO Range" worksheet is to show if you've got any spurious responses at all, and what their frequency range and order (M and N values) are.  To find out where in your system's frequency band you would tune to in order to be susceptible to the spurious responses, use the "Discrete LO Channels" worksheet.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20</xdr:row>
      <xdr:rowOff>9525</xdr:rowOff>
    </xdr:from>
    <xdr:to>
      <xdr:col>3</xdr:col>
      <xdr:colOff>123825</xdr:colOff>
      <xdr:row>21</xdr:row>
      <xdr:rowOff>76200</xdr:rowOff>
    </xdr:to>
    <xdr:sp>
      <xdr:nvSpPr>
        <xdr:cNvPr id="1" name="Line 1"/>
        <xdr:cNvSpPr>
          <a:spLocks/>
        </xdr:cNvSpPr>
      </xdr:nvSpPr>
      <xdr:spPr>
        <a:xfrm>
          <a:off x="495300" y="33718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21</xdr:row>
      <xdr:rowOff>85725</xdr:rowOff>
    </xdr:from>
    <xdr:to>
      <xdr:col>3</xdr:col>
      <xdr:colOff>85725</xdr:colOff>
      <xdr:row>21</xdr:row>
      <xdr:rowOff>85725</xdr:rowOff>
    </xdr:to>
    <xdr:sp>
      <xdr:nvSpPr>
        <xdr:cNvPr id="2" name="Line 2"/>
        <xdr:cNvSpPr>
          <a:spLocks/>
        </xdr:cNvSpPr>
      </xdr:nvSpPr>
      <xdr:spPr>
        <a:xfrm>
          <a:off x="200025" y="360997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34</xdr:row>
      <xdr:rowOff>9525</xdr:rowOff>
    </xdr:from>
    <xdr:to>
      <xdr:col>3</xdr:col>
      <xdr:colOff>123825</xdr:colOff>
      <xdr:row>35</xdr:row>
      <xdr:rowOff>76200</xdr:rowOff>
    </xdr:to>
    <xdr:sp>
      <xdr:nvSpPr>
        <xdr:cNvPr id="3" name="Line 4"/>
        <xdr:cNvSpPr>
          <a:spLocks/>
        </xdr:cNvSpPr>
      </xdr:nvSpPr>
      <xdr:spPr>
        <a:xfrm>
          <a:off x="495300" y="56673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35</xdr:row>
      <xdr:rowOff>85725</xdr:rowOff>
    </xdr:from>
    <xdr:to>
      <xdr:col>3</xdr:col>
      <xdr:colOff>85725</xdr:colOff>
      <xdr:row>35</xdr:row>
      <xdr:rowOff>85725</xdr:rowOff>
    </xdr:to>
    <xdr:sp>
      <xdr:nvSpPr>
        <xdr:cNvPr id="4" name="Line 5"/>
        <xdr:cNvSpPr>
          <a:spLocks/>
        </xdr:cNvSpPr>
      </xdr:nvSpPr>
      <xdr:spPr>
        <a:xfrm>
          <a:off x="200025" y="59055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14</xdr:col>
      <xdr:colOff>581025</xdr:colOff>
      <xdr:row>43</xdr:row>
      <xdr:rowOff>38100</xdr:rowOff>
    </xdr:to>
    <xdr:sp>
      <xdr:nvSpPr>
        <xdr:cNvPr id="1" name="TextBox 1"/>
        <xdr:cNvSpPr txBox="1">
          <a:spLocks noChangeArrowheads="1"/>
        </xdr:cNvSpPr>
      </xdr:nvSpPr>
      <xdr:spPr>
        <a:xfrm>
          <a:off x="0" y="723900"/>
          <a:ext cx="9115425" cy="6353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Enter the range of LO frequencies that the system will use in the "LO Frequency Range" cells, H4 and J4.  Put the lowest LO frequency in cell H4 and the highest LO frequency in cell J4.  Enter the LO frequency step size (channel spacing) in cell M4.  Enter the IF frequency range in cells H7 and J7, with the lowest IF frequency in cell H7 and the highest in cell J7.  Then, enter the M (RF harmonic) and N (LO harmonic) values that the system (or the conversion stage with which you are concerned) uses into cells J8 (for M) and J9 (for N).  For example, for fundamental mixing with low-side LO injection, use M = 1 and N =  -1.  For fundamental mixing with high-side LO injection, use M = -1 and N = 1.  For subharmonic mixing with low-side LO injection, use M = 1 and N = -2.  The worksheet will then automatically compute the RF frequency range and display it in the area labeled "Full RF Frequency Range".  Use these numbers as a sanity check to make sure you've entered the correct LO frequency range and IF bandwidth.  Remember that, for a system using fundamental mixing, the RF bandwidth is the sum of the LO and IF bandwidths.  The worksheet will also display the tuned RF frequency range (a function of the slider position and the channel number), and the tuned RF center frequency.  Enter the range over which you want the worksheet to search for spurs in the "Spurious Response Search Range", cells K11 and M11.  This range should normally be somewhat wider than the "Full RF Frequency Range".  For example, if the system is exposed to interfering frequencies just outside of the "Full RF Frequency Range" and uses an RF bandpass filter ahead of the downconverter, you may want to enter the bandwidth of this filter as the "Spurious Response Search Range".
Now, check the two frequency tables for cells with bold type.  You should see your RF frequency range in a pair of cells with bold type and a green background.  The frequencies in these cells will match those in the "Tuned RF Frequency Range" area.  Next, look for cells with bold type and a yellow or red background.  Cells with a yellow background will display spurious responses in the "Spurious Response Search Range" of frequencies.  The minimum and maximum frequencies shown in these cells represent the range of input frequencies that will downconvert to frequencies in the specified IF frequency range, with the current LO frequency.  Cells with a red background display spurious responses in the "Full RF Frequency Range".  These cells are highlighted with a red background because they display frequencies that are inside the computed RF band, which means they can't be filtered out before the downconversion.  Any cells that contain bold type and yellow or red backgrounds represent spurious responses in the downconverter.  For these cells, check the M (RF harmonic) and N (LO harmonic) values.  The M values correspond to the row number in the table, and the N values correspond to the column number.  You can use the values of M and N to get an idea of the severity of the spurious response.  For example, a high-order spurious response (e.g., M = 8 and N = -9,  or "8 x 9")  would have a much lower output from the converter than a low-order spur such as M = 2 and N = -2, or "2 x 2".  Also, the RF order, or M value, of a spurious response dictates how the spurious output level will vary as a function of the input level.  For example, a spur with an M value of 2 (or -2) will cause an IF output that increases by 2 dB for each 1 dB increase in RF input level.  A spur with an M value of 3 (or -3) will have an output level increase of 3 dB for each 1 dB increase in RF input level.  Some mixer manufacturers provide tables of spurious response levels for specific levels of LO and RF input power.  If you want to have the worksheet search for spurs with M and/or N values above 9, you can change the "M" values (in rows 18 and 32) and the "N" values (in column D).  The only thing you have to watch out for is this:  you need to keep the "M" values positive and the "N" values negative in Table I, and keep the "M" values negative and the "N" values positive in Table II.  Otherwise, the frequency ranges in the tables won't be right.
Why are there two frequency tables?  Because, just like the desired response, the spurious responses have images.  In fact, the image frequency range itself is technically a range of spurious responses.  For example, for the case of fundamental mixing with low-side LO injection (M = 1 and N = -1), the first row and column of Table I represent the desired range of input frequencies, and will be highlighted with a green background.  The first row and column of Table II will then represent the image frequency range.  If this range of frequencies is inside your "Spurious Response Search Range", or somehow, in your "Full RF Frequency Range", then one or both of the frequencies will be highlighted with a yellow or red background.
The main purpose of the "Discrete LO Channels" worksheet is to identify which channels in your system are susceptible to spurious responses.  You can move the slider across to adjust the LO frequency (and thus the frequency the system is tuned to and the channel number) and watch the changes to the spurious response tables.  To find all the spurious responses of the system in a single view, use the "Continuous LO Range" worksheet.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20</xdr:row>
      <xdr:rowOff>9525</xdr:rowOff>
    </xdr:from>
    <xdr:to>
      <xdr:col>3</xdr:col>
      <xdr:colOff>123825</xdr:colOff>
      <xdr:row>21</xdr:row>
      <xdr:rowOff>76200</xdr:rowOff>
    </xdr:to>
    <xdr:sp>
      <xdr:nvSpPr>
        <xdr:cNvPr id="1" name="Line 1"/>
        <xdr:cNvSpPr>
          <a:spLocks/>
        </xdr:cNvSpPr>
      </xdr:nvSpPr>
      <xdr:spPr>
        <a:xfrm>
          <a:off x="476250" y="33718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5</xdr:row>
      <xdr:rowOff>9525</xdr:rowOff>
    </xdr:from>
    <xdr:to>
      <xdr:col>13</xdr:col>
      <xdr:colOff>9525</xdr:colOff>
      <xdr:row>5</xdr:row>
      <xdr:rowOff>171450</xdr:rowOff>
    </xdr:to>
    <xdr:pic>
      <xdr:nvPicPr>
        <xdr:cNvPr id="2" name="ScrollBar1"/>
        <xdr:cNvPicPr preferRelativeResize="1">
          <a:picLocks noChangeAspect="1"/>
        </xdr:cNvPicPr>
      </xdr:nvPicPr>
      <xdr:blipFill>
        <a:blip r:embed="rId1"/>
        <a:stretch>
          <a:fillRect/>
        </a:stretch>
      </xdr:blipFill>
      <xdr:spPr>
        <a:xfrm>
          <a:off x="628650" y="923925"/>
          <a:ext cx="4838700" cy="161925"/>
        </a:xfrm>
        <a:prstGeom prst="rect">
          <a:avLst/>
        </a:prstGeom>
        <a:noFill/>
        <a:ln w="9525" cmpd="sng">
          <a:noFill/>
        </a:ln>
      </xdr:spPr>
    </xdr:pic>
    <xdr:clientData/>
  </xdr:twoCellAnchor>
  <xdr:twoCellAnchor>
    <xdr:from>
      <xdr:col>2</xdr:col>
      <xdr:colOff>19050</xdr:colOff>
      <xdr:row>21</xdr:row>
      <xdr:rowOff>85725</xdr:rowOff>
    </xdr:from>
    <xdr:to>
      <xdr:col>3</xdr:col>
      <xdr:colOff>85725</xdr:colOff>
      <xdr:row>21</xdr:row>
      <xdr:rowOff>85725</xdr:rowOff>
    </xdr:to>
    <xdr:sp>
      <xdr:nvSpPr>
        <xdr:cNvPr id="3" name="Line 8"/>
        <xdr:cNvSpPr>
          <a:spLocks/>
        </xdr:cNvSpPr>
      </xdr:nvSpPr>
      <xdr:spPr>
        <a:xfrm>
          <a:off x="190500" y="36099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34</xdr:row>
      <xdr:rowOff>9525</xdr:rowOff>
    </xdr:from>
    <xdr:to>
      <xdr:col>3</xdr:col>
      <xdr:colOff>123825</xdr:colOff>
      <xdr:row>35</xdr:row>
      <xdr:rowOff>76200</xdr:rowOff>
    </xdr:to>
    <xdr:sp>
      <xdr:nvSpPr>
        <xdr:cNvPr id="4" name="Line 9"/>
        <xdr:cNvSpPr>
          <a:spLocks/>
        </xdr:cNvSpPr>
      </xdr:nvSpPr>
      <xdr:spPr>
        <a:xfrm>
          <a:off x="476250" y="56388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35</xdr:row>
      <xdr:rowOff>85725</xdr:rowOff>
    </xdr:from>
    <xdr:to>
      <xdr:col>3</xdr:col>
      <xdr:colOff>85725</xdr:colOff>
      <xdr:row>35</xdr:row>
      <xdr:rowOff>85725</xdr:rowOff>
    </xdr:to>
    <xdr:sp>
      <xdr:nvSpPr>
        <xdr:cNvPr id="5" name="Line 10"/>
        <xdr:cNvSpPr>
          <a:spLocks/>
        </xdr:cNvSpPr>
      </xdr:nvSpPr>
      <xdr:spPr>
        <a:xfrm>
          <a:off x="190500" y="587692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1:K115"/>
  <sheetViews>
    <sheetView tabSelected="1" workbookViewId="0" topLeftCell="A1">
      <selection activeCell="A2" sqref="A2"/>
    </sheetView>
  </sheetViews>
  <sheetFormatPr defaultColWidth="9.140625" defaultRowHeight="12.75"/>
  <cols>
    <col min="1" max="1" width="36.421875" style="0" customWidth="1"/>
    <col min="2" max="2" width="41.28125" style="0" customWidth="1"/>
  </cols>
  <sheetData>
    <row r="1" ht="18.75">
      <c r="A1" s="18" t="s">
        <v>16</v>
      </c>
    </row>
    <row r="3" ht="12.75">
      <c r="A3" s="4" t="s">
        <v>23</v>
      </c>
    </row>
    <row r="4" ht="12.75">
      <c r="K4" s="28"/>
    </row>
    <row r="5" ht="12.75">
      <c r="K5" s="28"/>
    </row>
    <row r="6" ht="12.75">
      <c r="K6" s="28"/>
    </row>
    <row r="9" ht="12.75">
      <c r="K9" s="28"/>
    </row>
    <row r="10" ht="12.75">
      <c r="K10" s="28"/>
    </row>
    <row r="11" ht="12.75">
      <c r="K11" s="28"/>
    </row>
    <row r="12" ht="12.75">
      <c r="K12" s="28"/>
    </row>
    <row r="13" ht="12.75">
      <c r="K13" s="28"/>
    </row>
    <row r="15" ht="12.75">
      <c r="K15" s="28"/>
    </row>
    <row r="16" ht="12.75">
      <c r="K16" s="28"/>
    </row>
    <row r="17" ht="12.75">
      <c r="K17" s="28"/>
    </row>
    <row r="18" ht="12.75">
      <c r="K18" s="28"/>
    </row>
    <row r="19" spans="1:11" ht="12.75">
      <c r="A19" s="4"/>
      <c r="B19" s="28"/>
      <c r="C19" s="28"/>
      <c r="D19" s="28"/>
      <c r="E19" s="28"/>
      <c r="F19" s="28"/>
      <c r="G19" s="29"/>
      <c r="H19" s="28"/>
      <c r="K19" s="28"/>
    </row>
    <row r="20" spans="1:11" ht="12.75">
      <c r="A20" s="28"/>
      <c r="B20" s="28"/>
      <c r="C20" s="28"/>
      <c r="D20" s="28"/>
      <c r="E20" s="28"/>
      <c r="F20" s="28"/>
      <c r="G20" s="28"/>
      <c r="H20" s="28"/>
      <c r="I20" s="28"/>
      <c r="J20" s="28"/>
      <c r="K20" s="28"/>
    </row>
    <row r="21" spans="1:11" ht="12.75">
      <c r="A21" s="28"/>
      <c r="B21" s="28"/>
      <c r="C21" s="28"/>
      <c r="D21" s="28"/>
      <c r="E21" s="28"/>
      <c r="F21" s="28"/>
      <c r="G21" s="28"/>
      <c r="H21" s="28"/>
      <c r="I21" s="28"/>
      <c r="J21" s="28"/>
      <c r="K21" s="28"/>
    </row>
    <row r="22" spans="7:11" ht="12.75">
      <c r="G22" s="28"/>
      <c r="I22" s="28"/>
      <c r="J22" s="28"/>
      <c r="K22" s="28"/>
    </row>
    <row r="23" ht="12.75">
      <c r="K23" s="28"/>
    </row>
    <row r="24" spans="1:11" ht="12.75">
      <c r="A24" s="28"/>
      <c r="B24" s="28"/>
      <c r="C24" s="28"/>
      <c r="D24" s="28"/>
      <c r="E24" s="28"/>
      <c r="F24" s="28"/>
      <c r="G24" s="28"/>
      <c r="H24" s="28"/>
      <c r="K24" s="28"/>
    </row>
    <row r="25" spans="1:11" ht="12.75">
      <c r="A25" s="28"/>
      <c r="B25" s="28"/>
      <c r="C25" s="28"/>
      <c r="D25" s="28"/>
      <c r="E25" s="28"/>
      <c r="F25" s="28"/>
      <c r="G25" s="28"/>
      <c r="H25" s="28"/>
      <c r="I25" s="28"/>
      <c r="J25" s="28"/>
      <c r="K25" s="28"/>
    </row>
    <row r="26" spans="1:11" ht="12.75">
      <c r="A26" s="28"/>
      <c r="B26" s="28"/>
      <c r="C26" s="28"/>
      <c r="D26" s="28"/>
      <c r="E26" s="28"/>
      <c r="F26" s="28"/>
      <c r="G26" s="28"/>
      <c r="H26" s="28"/>
      <c r="I26" s="28"/>
      <c r="J26" s="28"/>
      <c r="K26" s="28"/>
    </row>
    <row r="27" spans="1:10" ht="12.75">
      <c r="A27" s="28"/>
      <c r="B27" s="28"/>
      <c r="C27" s="28"/>
      <c r="D27" s="28"/>
      <c r="E27" s="28"/>
      <c r="F27" s="28"/>
      <c r="G27" s="28"/>
      <c r="H27" s="28"/>
      <c r="I27" s="28"/>
      <c r="J27" s="28"/>
    </row>
    <row r="28" spans="1:10" ht="12.75">
      <c r="A28" s="28"/>
      <c r="B28" s="28"/>
      <c r="C28" s="28"/>
      <c r="D28" s="28"/>
      <c r="E28" s="28"/>
      <c r="F28" s="28"/>
      <c r="G28" s="28"/>
      <c r="H28" s="28"/>
      <c r="I28" s="28"/>
      <c r="J28" s="28"/>
    </row>
    <row r="29" spans="9:11" ht="14.25">
      <c r="I29" s="28"/>
      <c r="J29" s="28"/>
      <c r="K29" s="30"/>
    </row>
    <row r="31" spans="9:10" ht="12.75">
      <c r="I31" s="28"/>
      <c r="J31" s="28"/>
    </row>
    <row r="32" spans="9:10" ht="12.75">
      <c r="I32" s="28"/>
      <c r="J32" s="28"/>
    </row>
    <row r="33" spans="9:11" ht="12.75">
      <c r="I33" s="28"/>
      <c r="J33" s="28"/>
      <c r="K33" s="31"/>
    </row>
    <row r="34" spans="9:11" ht="12.75">
      <c r="I34" s="28"/>
      <c r="J34" s="28"/>
      <c r="K34" s="31"/>
    </row>
    <row r="35" spans="9:11" ht="12.75">
      <c r="I35" s="28"/>
      <c r="J35" s="28"/>
      <c r="K35" s="28"/>
    </row>
    <row r="36" spans="9:11" ht="12.75">
      <c r="I36" s="28"/>
      <c r="J36" s="28"/>
      <c r="K36" s="28"/>
    </row>
    <row r="37" spans="9:11" ht="12.75">
      <c r="I37" s="28"/>
      <c r="J37" s="28"/>
      <c r="K37" s="28"/>
    </row>
    <row r="38" spans="1:10" ht="12.75">
      <c r="A38" s="28"/>
      <c r="B38" s="28"/>
      <c r="C38" s="28"/>
      <c r="D38" s="28"/>
      <c r="E38" s="28"/>
      <c r="F38" s="28"/>
      <c r="G38" s="28"/>
      <c r="H38" s="28"/>
      <c r="I38" s="28"/>
      <c r="J38" s="28"/>
    </row>
    <row r="39" spans="1:10" ht="12.75">
      <c r="A39" s="28"/>
      <c r="B39" s="28"/>
      <c r="C39" s="28"/>
      <c r="D39" s="28"/>
      <c r="E39" s="28"/>
      <c r="F39" s="28"/>
      <c r="G39" s="28"/>
      <c r="H39" s="28"/>
      <c r="I39" s="28"/>
      <c r="J39" s="28"/>
    </row>
    <row r="40" spans="8:11" ht="12.75">
      <c r="H40" s="28"/>
      <c r="I40" s="28"/>
      <c r="J40" s="28"/>
      <c r="K40" s="28"/>
    </row>
    <row r="41" spans="1:11" ht="12.75">
      <c r="A41" s="28"/>
      <c r="B41" s="28"/>
      <c r="C41" s="28"/>
      <c r="D41" s="28"/>
      <c r="E41" s="28"/>
      <c r="F41" s="28"/>
      <c r="G41" s="28"/>
      <c r="H41" s="28"/>
      <c r="I41" s="28"/>
      <c r="J41" s="28"/>
      <c r="K41" s="28"/>
    </row>
    <row r="42" spans="1:10" ht="12.75">
      <c r="A42" s="28"/>
      <c r="B42" s="28"/>
      <c r="C42" s="28"/>
      <c r="D42" s="28"/>
      <c r="E42" s="28"/>
      <c r="F42" s="28"/>
      <c r="G42" s="28"/>
      <c r="H42" s="28"/>
      <c r="I42" s="28"/>
      <c r="J42" s="28"/>
    </row>
    <row r="43" spans="1:11" ht="12.75">
      <c r="A43" s="28"/>
      <c r="B43" s="28"/>
      <c r="C43" s="28"/>
      <c r="D43" s="28"/>
      <c r="E43" s="28"/>
      <c r="F43" s="28"/>
      <c r="G43" s="28"/>
      <c r="H43" s="28"/>
      <c r="K43" s="28"/>
    </row>
    <row r="44" spans="1:11" ht="12.75">
      <c r="A44" s="28"/>
      <c r="B44" s="28"/>
      <c r="C44" s="28"/>
      <c r="D44" s="28"/>
      <c r="E44" s="28"/>
      <c r="F44" s="28"/>
      <c r="G44" s="28"/>
      <c r="H44" s="28"/>
      <c r="K44" s="28"/>
    </row>
    <row r="45" spans="1:11" ht="14.25">
      <c r="A45" s="28"/>
      <c r="B45" s="28"/>
      <c r="C45" s="28"/>
      <c r="D45" s="28"/>
      <c r="E45" s="28"/>
      <c r="F45" s="28"/>
      <c r="G45" s="28"/>
      <c r="I45" s="30"/>
      <c r="J45" s="30"/>
      <c r="K45" s="28"/>
    </row>
    <row r="46" ht="12.75">
      <c r="K46" s="28"/>
    </row>
    <row r="48" ht="12.75">
      <c r="K48" s="28"/>
    </row>
    <row r="49" spans="1:11" ht="12.75">
      <c r="A49" s="26"/>
      <c r="B49" s="32"/>
      <c r="C49" s="32"/>
      <c r="D49" s="32"/>
      <c r="E49" s="32"/>
      <c r="F49" s="31"/>
      <c r="G49" s="31"/>
      <c r="H49" s="31"/>
      <c r="I49" s="31"/>
      <c r="J49" s="31"/>
      <c r="K49" s="28"/>
    </row>
    <row r="50" spans="1:11" ht="12.75">
      <c r="A50" s="26"/>
      <c r="B50" s="26"/>
      <c r="C50" s="26"/>
      <c r="D50" s="32"/>
      <c r="E50" s="32"/>
      <c r="F50" s="31"/>
      <c r="G50" s="31"/>
      <c r="H50" s="31"/>
      <c r="I50" s="31"/>
      <c r="J50" s="31"/>
      <c r="K50" s="28"/>
    </row>
    <row r="51" spans="1:11" ht="12.75">
      <c r="A51" s="32"/>
      <c r="B51" s="32"/>
      <c r="C51" s="32"/>
      <c r="D51" s="32"/>
      <c r="E51" s="32"/>
      <c r="F51" s="28"/>
      <c r="G51" s="28"/>
      <c r="H51" s="28"/>
      <c r="I51" s="28"/>
      <c r="J51" s="28"/>
      <c r="K51" s="28"/>
    </row>
    <row r="52" spans="1:11" ht="12.75">
      <c r="A52" s="32"/>
      <c r="B52" s="32"/>
      <c r="C52" s="32"/>
      <c r="D52" s="32"/>
      <c r="E52" s="32"/>
      <c r="F52" s="28"/>
      <c r="G52" s="28"/>
      <c r="H52" s="28"/>
      <c r="I52" s="28"/>
      <c r="J52" s="28"/>
      <c r="K52" s="28"/>
    </row>
    <row r="53" spans="1:10" ht="12.75">
      <c r="A53" s="32"/>
      <c r="B53" s="32"/>
      <c r="C53" s="32"/>
      <c r="D53" s="32"/>
      <c r="E53" s="32"/>
      <c r="F53" s="28"/>
      <c r="G53" s="28"/>
      <c r="H53" s="28"/>
      <c r="I53" s="28"/>
      <c r="J53" s="28"/>
    </row>
    <row r="54" spans="1:5" ht="12.75">
      <c r="A54" s="34"/>
      <c r="B54" s="34"/>
      <c r="C54" s="34"/>
      <c r="D54" s="34"/>
      <c r="E54" s="34"/>
    </row>
    <row r="55" spans="1:11" ht="12.75">
      <c r="A55" s="32"/>
      <c r="B55" s="32"/>
      <c r="C55" s="32"/>
      <c r="D55" s="34"/>
      <c r="E55" s="34"/>
      <c r="K55" s="28"/>
    </row>
    <row r="56" spans="1:11" ht="12.75">
      <c r="A56" s="32"/>
      <c r="B56" s="32"/>
      <c r="C56" s="32"/>
      <c r="D56" s="32"/>
      <c r="E56" s="32"/>
      <c r="F56" s="28"/>
      <c r="G56" s="28"/>
      <c r="H56" s="28"/>
      <c r="I56" s="28"/>
      <c r="J56" s="28"/>
      <c r="K56" s="28"/>
    </row>
    <row r="57" spans="1:10" ht="12.75">
      <c r="A57" s="32"/>
      <c r="B57" s="32"/>
      <c r="C57" s="32"/>
      <c r="D57" s="32"/>
      <c r="E57" s="32"/>
      <c r="F57" s="28"/>
      <c r="G57" s="28"/>
      <c r="H57" s="28"/>
      <c r="I57" s="28"/>
      <c r="J57" s="28"/>
    </row>
    <row r="58" spans="1:11" ht="12.75">
      <c r="A58" s="32"/>
      <c r="B58" s="32"/>
      <c r="C58" s="32"/>
      <c r="D58" s="34"/>
      <c r="E58" s="34"/>
      <c r="K58" s="28"/>
    </row>
    <row r="59" spans="1:11" ht="12.75">
      <c r="A59" s="32"/>
      <c r="B59" s="32"/>
      <c r="C59" s="32"/>
      <c r="D59" s="32"/>
      <c r="E59" s="32"/>
      <c r="F59" s="28"/>
      <c r="G59" s="28"/>
      <c r="H59" s="28"/>
      <c r="I59" s="28"/>
      <c r="J59" s="28"/>
      <c r="K59" s="28"/>
    </row>
    <row r="60" spans="1:11" ht="12.75">
      <c r="A60" s="32"/>
      <c r="B60" s="32"/>
      <c r="C60" s="32"/>
      <c r="D60" s="32"/>
      <c r="E60" s="32"/>
      <c r="F60" s="28"/>
      <c r="G60" s="28"/>
      <c r="H60" s="28"/>
      <c r="I60" s="28"/>
      <c r="J60" s="28"/>
      <c r="K60" s="28"/>
    </row>
    <row r="61" spans="1:11" ht="12.75">
      <c r="A61" s="32"/>
      <c r="B61" s="32"/>
      <c r="C61" s="32"/>
      <c r="D61" s="32"/>
      <c r="E61" s="32"/>
      <c r="F61" s="28"/>
      <c r="G61" s="28"/>
      <c r="H61" s="28"/>
      <c r="I61" s="28"/>
      <c r="J61" s="28"/>
      <c r="K61" s="28"/>
    </row>
    <row r="62" spans="1:11" ht="12.75">
      <c r="A62" s="32"/>
      <c r="B62" s="32"/>
      <c r="C62" s="32"/>
      <c r="D62" s="32"/>
      <c r="E62" s="32"/>
      <c r="F62" s="28"/>
      <c r="G62" s="28"/>
      <c r="H62" s="28"/>
      <c r="I62" s="28"/>
      <c r="J62" s="28"/>
      <c r="K62" s="28"/>
    </row>
    <row r="63" spans="1:11" ht="12.75">
      <c r="A63" s="32"/>
      <c r="B63" s="32"/>
      <c r="C63" s="32"/>
      <c r="D63" s="34"/>
      <c r="E63" s="34"/>
      <c r="K63" s="28"/>
    </row>
    <row r="64" spans="1:11" ht="12.75">
      <c r="A64" s="32"/>
      <c r="B64" s="32"/>
      <c r="C64" s="32"/>
      <c r="D64" s="32"/>
      <c r="E64" s="32"/>
      <c r="F64" s="28"/>
      <c r="G64" s="28"/>
      <c r="H64" s="28"/>
      <c r="I64" s="28"/>
      <c r="J64" s="28"/>
      <c r="K64" s="28"/>
    </row>
    <row r="65" spans="1:11" ht="12.75">
      <c r="A65" s="32"/>
      <c r="B65" s="32"/>
      <c r="C65" s="32"/>
      <c r="D65" s="32"/>
      <c r="E65" s="32"/>
      <c r="F65" s="28"/>
      <c r="G65" s="28"/>
      <c r="H65" s="28"/>
      <c r="I65" s="28"/>
      <c r="J65" s="28"/>
      <c r="K65" s="28"/>
    </row>
    <row r="66" spans="1:11" ht="12.75">
      <c r="A66" s="32"/>
      <c r="B66" s="32"/>
      <c r="C66" s="32"/>
      <c r="D66" s="32"/>
      <c r="E66" s="32"/>
      <c r="F66" s="28"/>
      <c r="G66" s="28"/>
      <c r="H66" s="28"/>
      <c r="I66" s="28"/>
      <c r="J66" s="28"/>
      <c r="K66" s="28"/>
    </row>
    <row r="67" spans="1:11" ht="12.75">
      <c r="A67" s="32"/>
      <c r="B67" s="32"/>
      <c r="C67" s="34"/>
      <c r="D67" s="34"/>
      <c r="E67" s="34"/>
      <c r="K67" s="28"/>
    </row>
    <row r="68" spans="1:11" ht="12.75">
      <c r="A68" s="34"/>
      <c r="B68" s="34"/>
      <c r="C68" s="34"/>
      <c r="D68" s="34"/>
      <c r="E68" s="34"/>
      <c r="K68" s="31"/>
    </row>
    <row r="69" spans="1:11" ht="12.75">
      <c r="A69" s="34"/>
      <c r="B69" s="34"/>
      <c r="C69" s="34"/>
      <c r="D69" s="34"/>
      <c r="E69" s="34"/>
      <c r="K69" s="31"/>
    </row>
    <row r="70" spans="1:11" ht="12.75">
      <c r="A70" s="34"/>
      <c r="B70" s="34"/>
      <c r="C70" s="34"/>
      <c r="D70" s="34"/>
      <c r="E70" s="34"/>
      <c r="K70" s="28"/>
    </row>
    <row r="71" spans="1:11" ht="12.75">
      <c r="A71" s="32"/>
      <c r="B71" s="32"/>
      <c r="C71" s="32"/>
      <c r="D71" s="32"/>
      <c r="E71" s="32"/>
      <c r="F71" s="28"/>
      <c r="G71" s="28"/>
      <c r="H71" s="28"/>
      <c r="I71" s="28"/>
      <c r="J71" s="28"/>
      <c r="K71" s="28"/>
    </row>
    <row r="72" spans="1:11" ht="12.75">
      <c r="A72" s="34"/>
      <c r="B72" s="32"/>
      <c r="C72" s="32"/>
      <c r="D72" s="32"/>
      <c r="E72" s="32"/>
      <c r="F72" s="28"/>
      <c r="G72" s="28"/>
      <c r="H72" s="28"/>
      <c r="I72" s="28"/>
      <c r="J72" s="28"/>
      <c r="K72" s="28"/>
    </row>
    <row r="73" spans="1:5" ht="12.75">
      <c r="A73" s="34"/>
      <c r="B73" s="32"/>
      <c r="C73" s="34"/>
      <c r="D73" s="34"/>
      <c r="E73" s="34"/>
    </row>
    <row r="74" spans="1:11" ht="12.75">
      <c r="A74" s="32"/>
      <c r="B74" s="32"/>
      <c r="C74" s="32"/>
      <c r="D74" s="32"/>
      <c r="E74" s="32"/>
      <c r="F74" s="28"/>
      <c r="G74" s="28"/>
      <c r="H74" s="28"/>
      <c r="I74" s="28"/>
      <c r="J74" s="28"/>
      <c r="K74" s="28"/>
    </row>
    <row r="75" spans="1:11" ht="12.75">
      <c r="A75" s="34"/>
      <c r="B75" s="34"/>
      <c r="C75" s="34"/>
      <c r="D75" s="34"/>
      <c r="E75" s="34"/>
      <c r="H75" s="28"/>
      <c r="I75" s="28"/>
      <c r="J75" s="28"/>
      <c r="K75" s="28"/>
    </row>
    <row r="76" spans="1:10" ht="12.75">
      <c r="A76" s="34"/>
      <c r="B76" s="34"/>
      <c r="C76" s="32"/>
      <c r="D76" s="32"/>
      <c r="E76" s="32"/>
      <c r="F76" s="28"/>
      <c r="G76" s="28"/>
      <c r="H76" s="28"/>
      <c r="I76" s="28"/>
      <c r="J76" s="28"/>
    </row>
    <row r="77" spans="1:11" ht="12.75">
      <c r="A77" s="34"/>
      <c r="B77" s="34"/>
      <c r="C77" s="34"/>
      <c r="D77" s="34"/>
      <c r="E77" s="34"/>
      <c r="K77" s="28"/>
    </row>
    <row r="78" spans="1:11" ht="12.75">
      <c r="A78" s="34"/>
      <c r="B78" s="34"/>
      <c r="C78" s="34"/>
      <c r="D78" s="34"/>
      <c r="E78" s="34"/>
      <c r="G78" s="28"/>
      <c r="H78" s="28"/>
      <c r="I78" s="28"/>
      <c r="J78" s="28"/>
      <c r="K78" s="28"/>
    </row>
    <row r="79" spans="1:11" ht="12.75">
      <c r="A79" s="32"/>
      <c r="B79" s="32"/>
      <c r="C79" s="32"/>
      <c r="D79" s="32"/>
      <c r="E79" s="32"/>
      <c r="F79" s="28"/>
      <c r="G79" s="28"/>
      <c r="H79" s="28"/>
      <c r="I79" s="28"/>
      <c r="J79" s="28"/>
      <c r="K79" s="28"/>
    </row>
    <row r="80" spans="1:11" ht="12.75">
      <c r="A80" s="26"/>
      <c r="B80" s="32"/>
      <c r="C80" s="32"/>
      <c r="D80" s="32"/>
      <c r="E80" s="32"/>
      <c r="F80" s="31"/>
      <c r="G80" s="31"/>
      <c r="H80" s="28"/>
      <c r="I80" s="28"/>
      <c r="J80" s="28"/>
      <c r="K80" s="28"/>
    </row>
    <row r="81" spans="1:10" ht="12.75">
      <c r="A81" s="26"/>
      <c r="B81" s="26"/>
      <c r="C81" s="26"/>
      <c r="D81" s="32"/>
      <c r="E81" s="32"/>
      <c r="F81" s="31"/>
      <c r="G81" s="31"/>
      <c r="H81" s="28"/>
      <c r="I81" s="28"/>
      <c r="J81" s="28"/>
    </row>
    <row r="82" spans="1:11" ht="12.75">
      <c r="A82" s="32"/>
      <c r="B82" s="32"/>
      <c r="C82" s="32"/>
      <c r="D82" s="32"/>
      <c r="E82" s="32"/>
      <c r="F82" s="28"/>
      <c r="G82" s="28"/>
      <c r="H82" s="28"/>
      <c r="I82" s="28"/>
      <c r="J82" s="28"/>
      <c r="K82" s="28"/>
    </row>
    <row r="83" spans="1:11" ht="12.75">
      <c r="A83" s="32"/>
      <c r="B83" s="32"/>
      <c r="C83" s="32"/>
      <c r="D83" s="32"/>
      <c r="E83" s="32"/>
      <c r="F83" s="28"/>
      <c r="G83" s="28"/>
      <c r="H83" s="28"/>
      <c r="I83" s="28"/>
      <c r="J83" s="28"/>
      <c r="K83" s="28"/>
    </row>
    <row r="84" spans="1:11" ht="12.75">
      <c r="A84" s="32"/>
      <c r="B84" s="32"/>
      <c r="C84" s="32"/>
      <c r="D84" s="32"/>
      <c r="E84" s="32"/>
      <c r="F84" s="28"/>
      <c r="G84" s="28"/>
      <c r="H84" s="31"/>
      <c r="I84" s="31"/>
      <c r="J84" s="31"/>
      <c r="K84" s="28"/>
    </row>
    <row r="85" spans="1:11" ht="12.75">
      <c r="A85" s="32"/>
      <c r="B85" s="32"/>
      <c r="C85" s="32"/>
      <c r="D85" s="34"/>
      <c r="E85" s="34"/>
      <c r="H85" s="31"/>
      <c r="I85" s="31"/>
      <c r="J85" s="31"/>
      <c r="K85" s="28"/>
    </row>
    <row r="86" spans="1:11" ht="12.75">
      <c r="A86" s="32"/>
      <c r="B86" s="32"/>
      <c r="C86" s="32"/>
      <c r="D86" s="32"/>
      <c r="E86" s="32"/>
      <c r="F86" s="28"/>
      <c r="G86" s="28"/>
      <c r="H86" s="28"/>
      <c r="I86" s="28"/>
      <c r="J86" s="28"/>
      <c r="K86" s="28"/>
    </row>
    <row r="87" spans="1:10" ht="12.75">
      <c r="A87" s="32"/>
      <c r="B87" s="32"/>
      <c r="C87" s="32"/>
      <c r="D87" s="32"/>
      <c r="E87" s="32"/>
      <c r="F87" s="28"/>
      <c r="G87" s="28"/>
      <c r="H87" s="28"/>
      <c r="I87" s="28"/>
      <c r="J87" s="28"/>
    </row>
    <row r="88" spans="1:10" ht="12.75">
      <c r="A88" s="32"/>
      <c r="B88" s="32"/>
      <c r="C88" s="32"/>
      <c r="D88" s="34"/>
      <c r="E88" s="34"/>
      <c r="H88" s="28"/>
      <c r="I88" s="28"/>
      <c r="J88" s="28"/>
    </row>
    <row r="89" spans="1:11" ht="12.75">
      <c r="A89" s="32"/>
      <c r="B89" s="32"/>
      <c r="C89" s="32"/>
      <c r="D89" s="32"/>
      <c r="E89" s="32"/>
      <c r="F89" s="28"/>
      <c r="G89" s="28"/>
      <c r="K89" s="28"/>
    </row>
    <row r="90" spans="1:11" ht="12.75">
      <c r="A90" s="32"/>
      <c r="B90" s="32"/>
      <c r="C90" s="32"/>
      <c r="D90" s="32"/>
      <c r="E90" s="32"/>
      <c r="F90" s="28"/>
      <c r="G90" s="28"/>
      <c r="H90" s="28"/>
      <c r="I90" s="28"/>
      <c r="J90" s="28"/>
      <c r="K90" s="28"/>
    </row>
    <row r="91" spans="1:10" ht="12.75">
      <c r="A91" s="32"/>
      <c r="B91" s="32"/>
      <c r="C91" s="32"/>
      <c r="D91" s="32"/>
      <c r="E91" s="32"/>
      <c r="F91" s="28"/>
      <c r="G91" s="28"/>
      <c r="H91" s="28"/>
      <c r="I91" s="28"/>
      <c r="J91" s="28"/>
    </row>
    <row r="92" spans="1:11" ht="12.75">
      <c r="A92" s="32"/>
      <c r="B92" s="32"/>
      <c r="C92" s="32"/>
      <c r="D92" s="32"/>
      <c r="E92" s="32"/>
      <c r="F92" s="28"/>
      <c r="G92" s="28"/>
      <c r="K92" s="28"/>
    </row>
    <row r="93" spans="1:10" ht="12.75">
      <c r="A93" s="32"/>
      <c r="B93" s="32"/>
      <c r="C93" s="32"/>
      <c r="D93" s="34"/>
      <c r="E93" s="34"/>
      <c r="H93" s="28"/>
      <c r="I93" s="28"/>
      <c r="J93" s="28"/>
    </row>
    <row r="94" spans="1:11" ht="12.75">
      <c r="A94" s="32"/>
      <c r="B94" s="32"/>
      <c r="C94" s="32"/>
      <c r="D94" s="32"/>
      <c r="E94" s="32"/>
      <c r="F94" s="28"/>
      <c r="G94" s="28"/>
      <c r="H94" s="28"/>
      <c r="I94" s="28"/>
      <c r="J94" s="28"/>
      <c r="K94" s="28"/>
    </row>
    <row r="95" spans="1:11" ht="12.75">
      <c r="A95" s="32"/>
      <c r="B95" s="32"/>
      <c r="C95" s="32"/>
      <c r="D95" s="32"/>
      <c r="E95" s="32"/>
      <c r="F95" s="28"/>
      <c r="G95" s="28"/>
      <c r="H95" s="28"/>
      <c r="I95" s="28"/>
      <c r="J95" s="28"/>
      <c r="K95" s="28"/>
    </row>
    <row r="96" spans="1:11" ht="12.75">
      <c r="A96" s="32"/>
      <c r="B96" s="32"/>
      <c r="C96" s="32"/>
      <c r="D96" s="32"/>
      <c r="E96" s="32"/>
      <c r="F96" s="28"/>
      <c r="G96" s="28"/>
      <c r="H96" s="28"/>
      <c r="I96" s="28"/>
      <c r="J96" s="28"/>
      <c r="K96" s="28"/>
    </row>
    <row r="97" spans="1:11" ht="12.75">
      <c r="A97" s="32"/>
      <c r="B97" s="32"/>
      <c r="C97" s="34"/>
      <c r="D97" s="34"/>
      <c r="E97" s="34"/>
      <c r="K97" s="28"/>
    </row>
    <row r="98" spans="1:10" ht="12.75">
      <c r="A98" s="34"/>
      <c r="B98" s="34"/>
      <c r="C98" s="34"/>
      <c r="D98" s="34"/>
      <c r="E98" s="34"/>
      <c r="H98" s="28"/>
      <c r="I98" s="28"/>
      <c r="J98" s="28"/>
    </row>
    <row r="99" spans="1:10" ht="12.75">
      <c r="A99" s="34"/>
      <c r="B99" s="34"/>
      <c r="C99" s="34"/>
      <c r="D99" s="34"/>
      <c r="E99" s="34"/>
      <c r="H99" s="28"/>
      <c r="I99" s="28"/>
      <c r="J99" s="28"/>
    </row>
    <row r="100" spans="1:10" ht="12.75">
      <c r="A100" s="34"/>
      <c r="B100" s="34"/>
      <c r="C100" s="34"/>
      <c r="D100" s="34"/>
      <c r="E100" s="34"/>
      <c r="H100" s="28"/>
      <c r="I100" s="28"/>
      <c r="J100" s="28"/>
    </row>
    <row r="101" spans="1:7" ht="12.75">
      <c r="A101" s="32"/>
      <c r="B101" s="32"/>
      <c r="C101" s="32"/>
      <c r="D101" s="32"/>
      <c r="E101" s="32"/>
      <c r="F101" s="28"/>
      <c r="G101" s="28"/>
    </row>
    <row r="102" spans="1:7" ht="12.75">
      <c r="A102" s="34"/>
      <c r="B102" s="34"/>
      <c r="C102" s="32"/>
      <c r="D102" s="32"/>
      <c r="E102" s="32"/>
      <c r="F102" s="28"/>
      <c r="G102" s="28"/>
    </row>
    <row r="103" spans="1:5" ht="12.75">
      <c r="A103" s="34"/>
      <c r="B103" s="34"/>
      <c r="C103" s="34"/>
      <c r="D103" s="34"/>
      <c r="E103" s="34"/>
    </row>
    <row r="104" spans="1:7" ht="12.75">
      <c r="A104" s="32"/>
      <c r="B104" s="32"/>
      <c r="C104" s="32"/>
      <c r="D104" s="32"/>
      <c r="E104" s="32"/>
      <c r="F104" s="28"/>
      <c r="G104" s="28"/>
    </row>
    <row r="105" spans="1:10" ht="12.75">
      <c r="A105" s="34"/>
      <c r="B105" s="34"/>
      <c r="C105" s="32"/>
      <c r="D105" s="34"/>
      <c r="E105" s="34"/>
      <c r="H105" s="28"/>
      <c r="I105" s="28"/>
      <c r="J105" s="28"/>
    </row>
    <row r="106" spans="1:10" ht="12.75">
      <c r="A106" s="34"/>
      <c r="B106" s="34"/>
      <c r="C106" s="34"/>
      <c r="D106" s="34"/>
      <c r="E106" s="34"/>
      <c r="H106" s="28"/>
      <c r="I106" s="28"/>
      <c r="J106" s="28"/>
    </row>
    <row r="107" spans="1:5" ht="12.75">
      <c r="A107" s="34"/>
      <c r="B107" s="34"/>
      <c r="C107" s="34"/>
      <c r="D107" s="34"/>
      <c r="E107" s="34"/>
    </row>
    <row r="108" spans="1:10" ht="12.75">
      <c r="A108" s="34"/>
      <c r="B108" s="34"/>
      <c r="C108" s="32"/>
      <c r="D108" s="32"/>
      <c r="E108" s="32"/>
      <c r="F108" s="28"/>
      <c r="G108" s="28"/>
      <c r="H108" s="28"/>
      <c r="I108" s="28"/>
      <c r="J108" s="28"/>
    </row>
    <row r="109" spans="1:7" ht="12.75">
      <c r="A109" s="34"/>
      <c r="B109" s="34"/>
      <c r="C109" s="34"/>
      <c r="D109" s="34"/>
      <c r="E109" s="34"/>
      <c r="G109" s="28"/>
    </row>
    <row r="110" spans="1:10" ht="12.75">
      <c r="A110" s="32"/>
      <c r="B110" s="32"/>
      <c r="C110" s="32"/>
      <c r="D110" s="32"/>
      <c r="E110" s="32"/>
      <c r="F110" s="28"/>
      <c r="G110" s="28"/>
      <c r="H110" s="28"/>
      <c r="I110" s="28"/>
      <c r="J110" s="28"/>
    </row>
    <row r="111" spans="1:10" ht="12.75">
      <c r="A111" s="32"/>
      <c r="B111" s="32"/>
      <c r="C111" s="32"/>
      <c r="D111" s="32"/>
      <c r="E111" s="32"/>
      <c r="F111" s="28"/>
      <c r="G111" s="28"/>
      <c r="H111" s="28"/>
      <c r="I111" s="28"/>
      <c r="J111" s="28"/>
    </row>
    <row r="112" spans="1:10" ht="12.75">
      <c r="A112" s="32"/>
      <c r="B112" s="32"/>
      <c r="C112" s="32"/>
      <c r="D112" s="32"/>
      <c r="E112" s="32"/>
      <c r="F112" s="28"/>
      <c r="G112" s="28"/>
      <c r="H112" s="28"/>
      <c r="I112" s="28"/>
      <c r="J112" s="28"/>
    </row>
    <row r="113" spans="1:10" ht="12.75">
      <c r="A113" s="32"/>
      <c r="B113" s="32"/>
      <c r="C113" s="32"/>
      <c r="D113" s="32"/>
      <c r="E113" s="32"/>
      <c r="F113" s="28"/>
      <c r="G113" s="28"/>
      <c r="H113" s="28"/>
      <c r="I113" s="28"/>
      <c r="J113" s="28"/>
    </row>
    <row r="114" spans="1:5" ht="12.75">
      <c r="A114" s="34"/>
      <c r="B114" s="34"/>
      <c r="C114" s="34"/>
      <c r="D114" s="34"/>
      <c r="E114" s="34"/>
    </row>
    <row r="115" spans="1:5" ht="12.75">
      <c r="A115" s="34"/>
      <c r="B115" s="34"/>
      <c r="C115" s="34"/>
      <c r="D115" s="34"/>
      <c r="E115" s="34"/>
    </row>
  </sheetData>
  <sheetProtection password="84FF"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4"/>
  <dimension ref="A1:H81"/>
  <sheetViews>
    <sheetView workbookViewId="0" topLeftCell="A1">
      <selection activeCell="A2" sqref="A2"/>
    </sheetView>
  </sheetViews>
  <sheetFormatPr defaultColWidth="9.140625" defaultRowHeight="12.75"/>
  <sheetData>
    <row r="1" ht="18.75">
      <c r="A1" s="18" t="s">
        <v>16</v>
      </c>
    </row>
    <row r="3" ht="12.75">
      <c r="A3" s="4" t="s">
        <v>25</v>
      </c>
    </row>
    <row r="19" spans="1:8" ht="12.75">
      <c r="A19" s="4"/>
      <c r="B19" s="28"/>
      <c r="C19" s="28"/>
      <c r="D19" s="28"/>
      <c r="E19" s="28"/>
      <c r="F19" s="28"/>
      <c r="G19" s="29"/>
      <c r="H19" s="28"/>
    </row>
    <row r="20" spans="1:8" ht="12.75">
      <c r="A20" s="28"/>
      <c r="B20" s="28"/>
      <c r="C20" s="28"/>
      <c r="D20" s="28"/>
      <c r="E20" s="28"/>
      <c r="F20" s="28"/>
      <c r="G20" s="28"/>
      <c r="H20" s="28"/>
    </row>
    <row r="21" spans="1:8" ht="12.75">
      <c r="A21" s="28"/>
      <c r="B21" s="28"/>
      <c r="C21" s="28"/>
      <c r="D21" s="28"/>
      <c r="E21" s="28"/>
      <c r="F21" s="28"/>
      <c r="G21" s="28"/>
      <c r="H21" s="28"/>
    </row>
    <row r="22" ht="12.75">
      <c r="G22" s="28"/>
    </row>
    <row r="24" spans="1:8" ht="12.75">
      <c r="A24" s="28"/>
      <c r="B24" s="28"/>
      <c r="C24" s="28"/>
      <c r="D24" s="28"/>
      <c r="E24" s="28"/>
      <c r="F24" s="28"/>
      <c r="G24" s="28"/>
      <c r="H24" s="28"/>
    </row>
    <row r="25" spans="1:8" ht="12.75">
      <c r="A25" s="28"/>
      <c r="B25" s="28"/>
      <c r="C25" s="28"/>
      <c r="D25" s="28"/>
      <c r="E25" s="28"/>
      <c r="F25" s="28"/>
      <c r="G25" s="28"/>
      <c r="H25" s="28"/>
    </row>
    <row r="26" spans="1:8" ht="12.75">
      <c r="A26" s="28"/>
      <c r="B26" s="28"/>
      <c r="C26" s="28"/>
      <c r="D26" s="28"/>
      <c r="E26" s="28"/>
      <c r="F26" s="28"/>
      <c r="G26" s="28"/>
      <c r="H26" s="28"/>
    </row>
    <row r="27" spans="1:8" ht="12.75">
      <c r="A27" s="28"/>
      <c r="B27" s="28"/>
      <c r="C27" s="28"/>
      <c r="D27" s="28"/>
      <c r="E27" s="28"/>
      <c r="F27" s="28"/>
      <c r="G27" s="28"/>
      <c r="H27" s="28"/>
    </row>
    <row r="28" spans="1:8" ht="12.75">
      <c r="A28" s="28"/>
      <c r="B28" s="28"/>
      <c r="C28" s="28"/>
      <c r="D28" s="28"/>
      <c r="E28" s="28"/>
      <c r="F28" s="28"/>
      <c r="G28" s="28"/>
      <c r="H28" s="28"/>
    </row>
    <row r="38" spans="1:8" ht="12.75">
      <c r="A38" s="28"/>
      <c r="B38" s="28"/>
      <c r="C38" s="28"/>
      <c r="D38" s="28"/>
      <c r="E38" s="28"/>
      <c r="F38" s="28"/>
      <c r="G38" s="28"/>
      <c r="H38" s="28"/>
    </row>
    <row r="39" spans="1:8" ht="12.75">
      <c r="A39" s="28"/>
      <c r="B39" s="28"/>
      <c r="C39" s="28"/>
      <c r="D39" s="28"/>
      <c r="E39" s="28"/>
      <c r="F39" s="28"/>
      <c r="G39" s="28"/>
      <c r="H39" s="28"/>
    </row>
    <row r="40" ht="12.75">
      <c r="H40" s="28"/>
    </row>
    <row r="41" spans="1:8" ht="12.75">
      <c r="A41" s="28"/>
      <c r="B41" s="28"/>
      <c r="C41" s="28"/>
      <c r="D41" s="28"/>
      <c r="E41" s="28"/>
      <c r="F41" s="28"/>
      <c r="G41" s="28"/>
      <c r="H41" s="28"/>
    </row>
    <row r="42" spans="1:8" ht="12.75">
      <c r="A42" s="28"/>
      <c r="B42" s="28"/>
      <c r="C42" s="28"/>
      <c r="D42" s="28"/>
      <c r="E42" s="28"/>
      <c r="F42" s="28"/>
      <c r="G42" s="28"/>
      <c r="H42" s="28"/>
    </row>
    <row r="43" spans="1:8" ht="12.75">
      <c r="A43" s="28"/>
      <c r="B43" s="28"/>
      <c r="C43" s="28"/>
      <c r="D43" s="28"/>
      <c r="E43" s="28"/>
      <c r="F43" s="28"/>
      <c r="G43" s="28"/>
      <c r="H43" s="28"/>
    </row>
    <row r="44" spans="1:8" ht="12.75">
      <c r="A44" s="28"/>
      <c r="B44" s="28"/>
      <c r="C44" s="28"/>
      <c r="D44" s="28"/>
      <c r="E44" s="28"/>
      <c r="F44" s="28"/>
      <c r="G44" s="28"/>
      <c r="H44" s="28"/>
    </row>
    <row r="45" spans="1:7" ht="12.75">
      <c r="A45" s="28"/>
      <c r="B45" s="28"/>
      <c r="C45" s="28"/>
      <c r="D45" s="28"/>
      <c r="E45" s="28"/>
      <c r="F45" s="28"/>
      <c r="G45" s="28"/>
    </row>
    <row r="49" spans="1:8" ht="12.75">
      <c r="A49" s="26"/>
      <c r="B49" s="32"/>
      <c r="C49" s="32"/>
      <c r="D49" s="32"/>
      <c r="E49" s="32"/>
      <c r="F49" s="31"/>
      <c r="G49" s="31"/>
      <c r="H49" s="31"/>
    </row>
    <row r="50" spans="1:8" ht="12.75">
      <c r="A50" s="26"/>
      <c r="B50" s="26"/>
      <c r="C50" s="26"/>
      <c r="D50" s="32"/>
      <c r="E50" s="32"/>
      <c r="F50" s="31"/>
      <c r="G50" s="31"/>
      <c r="H50" s="31"/>
    </row>
    <row r="51" spans="1:8" ht="12.75">
      <c r="A51" s="32"/>
      <c r="B51" s="32"/>
      <c r="C51" s="32"/>
      <c r="D51" s="32"/>
      <c r="E51" s="32"/>
      <c r="F51" s="28"/>
      <c r="G51" s="28"/>
      <c r="H51" s="28"/>
    </row>
    <row r="52" spans="1:8" ht="12.75">
      <c r="A52" s="32"/>
      <c r="B52" s="32"/>
      <c r="C52" s="32"/>
      <c r="D52" s="32"/>
      <c r="E52" s="32"/>
      <c r="F52" s="28"/>
      <c r="G52" s="28"/>
      <c r="H52" s="28"/>
    </row>
    <row r="53" spans="1:8" ht="12.75">
      <c r="A53" s="32"/>
      <c r="B53" s="32"/>
      <c r="C53" s="32"/>
      <c r="D53" s="32"/>
      <c r="E53" s="32"/>
      <c r="F53" s="28"/>
      <c r="G53" s="28"/>
      <c r="H53" s="28"/>
    </row>
    <row r="54" spans="1:5" ht="12.75">
      <c r="A54" s="34"/>
      <c r="B54" s="34"/>
      <c r="C54" s="34"/>
      <c r="D54" s="34"/>
      <c r="E54" s="34"/>
    </row>
    <row r="55" spans="1:5" ht="12.75">
      <c r="A55" s="32"/>
      <c r="B55" s="32"/>
      <c r="C55" s="32"/>
      <c r="D55" s="34"/>
      <c r="E55" s="34"/>
    </row>
    <row r="56" spans="1:8" ht="12.75">
      <c r="A56" s="32"/>
      <c r="B56" s="32"/>
      <c r="C56" s="32"/>
      <c r="D56" s="32"/>
      <c r="E56" s="32"/>
      <c r="F56" s="28"/>
      <c r="G56" s="28"/>
      <c r="H56" s="28"/>
    </row>
    <row r="57" spans="1:8" ht="12.75">
      <c r="A57" s="32"/>
      <c r="B57" s="32"/>
      <c r="C57" s="32"/>
      <c r="D57" s="32"/>
      <c r="E57" s="32"/>
      <c r="F57" s="28"/>
      <c r="G57" s="28"/>
      <c r="H57" s="28"/>
    </row>
    <row r="58" spans="1:5" ht="12.75">
      <c r="A58" s="32"/>
      <c r="B58" s="32"/>
      <c r="C58" s="32"/>
      <c r="D58" s="34"/>
      <c r="E58" s="34"/>
    </row>
    <row r="59" spans="1:8" ht="12.75">
      <c r="A59" s="32"/>
      <c r="B59" s="32"/>
      <c r="C59" s="32"/>
      <c r="D59" s="32"/>
      <c r="E59" s="32"/>
      <c r="F59" s="28"/>
      <c r="G59" s="28"/>
      <c r="H59" s="28"/>
    </row>
    <row r="60" spans="1:8" ht="12.75">
      <c r="A60" s="32"/>
      <c r="B60" s="32"/>
      <c r="C60" s="32"/>
      <c r="D60" s="32"/>
      <c r="E60" s="32"/>
      <c r="F60" s="28"/>
      <c r="G60" s="28"/>
      <c r="H60" s="28"/>
    </row>
    <row r="61" spans="1:8" ht="12.75">
      <c r="A61" s="32"/>
      <c r="B61" s="32"/>
      <c r="C61" s="32"/>
      <c r="D61" s="32"/>
      <c r="E61" s="32"/>
      <c r="F61" s="28"/>
      <c r="G61" s="28"/>
      <c r="H61" s="28"/>
    </row>
    <row r="62" spans="1:8" ht="12.75">
      <c r="A62" s="32"/>
      <c r="B62" s="32"/>
      <c r="C62" s="32"/>
      <c r="D62" s="32"/>
      <c r="E62" s="32"/>
      <c r="F62" s="28"/>
      <c r="G62" s="28"/>
      <c r="H62" s="28"/>
    </row>
    <row r="63" spans="1:5" ht="12.75">
      <c r="A63" s="32"/>
      <c r="B63" s="32"/>
      <c r="C63" s="32"/>
      <c r="D63" s="34"/>
      <c r="E63" s="34"/>
    </row>
    <row r="64" spans="1:8" ht="12.75">
      <c r="A64" s="32"/>
      <c r="B64" s="32"/>
      <c r="C64" s="32"/>
      <c r="D64" s="32"/>
      <c r="E64" s="32"/>
      <c r="F64" s="28"/>
      <c r="G64" s="28"/>
      <c r="H64" s="28"/>
    </row>
    <row r="65" spans="1:8" ht="12.75">
      <c r="A65" s="32"/>
      <c r="B65" s="32"/>
      <c r="C65" s="32"/>
      <c r="D65" s="32"/>
      <c r="E65" s="32"/>
      <c r="F65" s="28"/>
      <c r="G65" s="28"/>
      <c r="H65" s="28"/>
    </row>
    <row r="66" spans="1:8" ht="12.75">
      <c r="A66" s="32"/>
      <c r="B66" s="32"/>
      <c r="C66" s="32"/>
      <c r="D66" s="32"/>
      <c r="E66" s="32"/>
      <c r="F66" s="28"/>
      <c r="G66" s="28"/>
      <c r="H66" s="28"/>
    </row>
    <row r="67" spans="1:5" ht="12.75">
      <c r="A67" s="32"/>
      <c r="B67" s="32"/>
      <c r="C67" s="34"/>
      <c r="D67" s="34"/>
      <c r="E67" s="34"/>
    </row>
    <row r="68" spans="1:5" ht="12.75">
      <c r="A68" s="34"/>
      <c r="B68" s="34"/>
      <c r="C68" s="34"/>
      <c r="D68" s="34"/>
      <c r="E68" s="34"/>
    </row>
    <row r="69" spans="1:5" ht="12.75">
      <c r="A69" s="34"/>
      <c r="B69" s="34"/>
      <c r="C69" s="34"/>
      <c r="D69" s="34"/>
      <c r="E69" s="34"/>
    </row>
    <row r="70" spans="1:5" ht="12.75">
      <c r="A70" s="34"/>
      <c r="B70" s="34"/>
      <c r="C70" s="34"/>
      <c r="D70" s="34"/>
      <c r="E70" s="34"/>
    </row>
    <row r="71" spans="1:8" ht="12.75">
      <c r="A71" s="32"/>
      <c r="B71" s="32"/>
      <c r="C71" s="32"/>
      <c r="D71" s="32"/>
      <c r="E71" s="32"/>
      <c r="F71" s="28"/>
      <c r="G71" s="28"/>
      <c r="H71" s="28"/>
    </row>
    <row r="72" spans="1:8" ht="12.75">
      <c r="A72" s="34"/>
      <c r="B72" s="32"/>
      <c r="C72" s="32"/>
      <c r="D72" s="32"/>
      <c r="E72" s="32"/>
      <c r="F72" s="28"/>
      <c r="G72" s="28"/>
      <c r="H72" s="28"/>
    </row>
    <row r="73" spans="1:5" ht="12.75">
      <c r="A73" s="34"/>
      <c r="B73" s="32"/>
      <c r="C73" s="34"/>
      <c r="D73" s="34"/>
      <c r="E73" s="34"/>
    </row>
    <row r="74" spans="1:8" ht="12.75">
      <c r="A74" s="32"/>
      <c r="B74" s="32"/>
      <c r="C74" s="32"/>
      <c r="D74" s="32"/>
      <c r="E74" s="32"/>
      <c r="F74" s="28"/>
      <c r="G74" s="28"/>
      <c r="H74" s="28"/>
    </row>
    <row r="75" spans="1:8" ht="12.75">
      <c r="A75" s="34"/>
      <c r="B75" s="34"/>
      <c r="C75" s="34"/>
      <c r="D75" s="34"/>
      <c r="E75" s="34"/>
      <c r="H75" s="28"/>
    </row>
    <row r="76" spans="1:8" ht="12.75">
      <c r="A76" s="34"/>
      <c r="B76" s="34"/>
      <c r="C76" s="32"/>
      <c r="D76" s="32"/>
      <c r="E76" s="32"/>
      <c r="F76" s="28"/>
      <c r="G76" s="28"/>
      <c r="H76" s="28"/>
    </row>
    <row r="77" spans="1:5" ht="12.75">
      <c r="A77" s="34"/>
      <c r="B77" s="34"/>
      <c r="C77" s="34"/>
      <c r="D77" s="34"/>
      <c r="E77" s="34"/>
    </row>
    <row r="78" spans="1:8" ht="12.75">
      <c r="A78" s="34"/>
      <c r="B78" s="34"/>
      <c r="C78" s="34"/>
      <c r="D78" s="34"/>
      <c r="E78" s="34"/>
      <c r="G78" s="28"/>
      <c r="H78" s="28"/>
    </row>
    <row r="79" spans="1:8" ht="12.75">
      <c r="A79" s="32"/>
      <c r="B79" s="32"/>
      <c r="C79" s="32"/>
      <c r="D79" s="32"/>
      <c r="E79" s="32"/>
      <c r="F79" s="28"/>
      <c r="G79" s="28"/>
      <c r="H79" s="28"/>
    </row>
    <row r="80" spans="1:8" ht="12.75">
      <c r="A80" s="26"/>
      <c r="B80" s="32"/>
      <c r="C80" s="32"/>
      <c r="D80" s="32"/>
      <c r="E80" s="32"/>
      <c r="F80" s="31"/>
      <c r="G80" s="31"/>
      <c r="H80" s="28"/>
    </row>
    <row r="81" spans="1:8" ht="12.75">
      <c r="A81" s="26"/>
      <c r="B81" s="26"/>
      <c r="C81" s="26"/>
      <c r="D81" s="32"/>
      <c r="E81" s="32"/>
      <c r="F81" s="31"/>
      <c r="G81" s="31"/>
      <c r="H81" s="28"/>
    </row>
  </sheetData>
  <sheetProtection password="84FF" sheet="1" objects="1" scenarios="1"/>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AE173"/>
  <sheetViews>
    <sheetView zoomScale="87" zoomScaleNormal="87" workbookViewId="0" topLeftCell="A1">
      <pane xSplit="4" topLeftCell="E1" activePane="topRight" state="frozen"/>
      <selection pane="topLeft" activeCell="A1" sqref="A1"/>
      <selection pane="topRight" activeCell="K11" sqref="K11"/>
    </sheetView>
  </sheetViews>
  <sheetFormatPr defaultColWidth="9.140625" defaultRowHeight="12.75"/>
  <cols>
    <col min="1" max="1" width="2.7109375" style="0" customWidth="1"/>
    <col min="2" max="2" width="0.13671875" style="0" hidden="1" customWidth="1"/>
    <col min="3" max="3" width="2.8515625" style="0" customWidth="1"/>
    <col min="4" max="4" width="3.421875" style="0" customWidth="1"/>
    <col min="5" max="5" width="10.00390625" style="0" customWidth="1"/>
    <col min="6" max="6" width="3.421875" style="17" bestFit="1" customWidth="1"/>
    <col min="7" max="7" width="9.00390625" style="0" customWidth="1"/>
    <col min="8" max="8" width="8.421875" style="0" customWidth="1"/>
    <col min="9" max="9" width="3.421875" style="17" bestFit="1" customWidth="1"/>
    <col min="10" max="10" width="9.57421875" style="0" bestFit="1" customWidth="1"/>
    <col min="11" max="11" width="11.57421875" style="0" bestFit="1" customWidth="1"/>
    <col min="12" max="12" width="2.8515625" style="17" bestFit="1" customWidth="1"/>
    <col min="13" max="13" width="10.28125" style="0" customWidth="1"/>
    <col min="14" max="14" width="9.57421875" style="0" bestFit="1" customWidth="1"/>
    <col min="15" max="15" width="2.8515625" style="17" bestFit="1" customWidth="1"/>
    <col min="16" max="16" width="8.57421875" style="0" bestFit="1" customWidth="1"/>
    <col min="18" max="18" width="2.8515625" style="17" bestFit="1" customWidth="1"/>
    <col min="19" max="19" width="8.8515625" style="0" customWidth="1"/>
    <col min="20" max="20" width="9.57421875" style="0" bestFit="1" customWidth="1"/>
    <col min="21" max="21" width="2.8515625" style="17" bestFit="1" customWidth="1"/>
    <col min="22" max="22" width="10.140625" style="0" customWidth="1"/>
    <col min="23" max="23" width="9.57421875" style="0" bestFit="1" customWidth="1"/>
    <col min="24" max="24" width="2.8515625" style="17" bestFit="1" customWidth="1"/>
    <col min="25" max="25" width="8.00390625" style="0" customWidth="1"/>
    <col min="26" max="26" width="9.57421875" style="0" bestFit="1" customWidth="1"/>
    <col min="27" max="27" width="2.8515625" style="17" bestFit="1" customWidth="1"/>
    <col min="28" max="29" width="9.57421875" style="0" bestFit="1" customWidth="1"/>
    <col min="30" max="30" width="2.8515625" style="17" bestFit="1" customWidth="1"/>
    <col min="31" max="31" width="10.00390625" style="0" customWidth="1"/>
  </cols>
  <sheetData>
    <row r="1" spans="1:14" ht="18.75">
      <c r="A1" s="18" t="s">
        <v>5</v>
      </c>
      <c r="M1" s="1"/>
      <c r="N1" s="2"/>
    </row>
    <row r="2" spans="1:14" ht="13.5" customHeight="1">
      <c r="A2" s="18"/>
      <c r="M2" s="1"/>
      <c r="N2" s="2"/>
    </row>
    <row r="3" spans="1:14" ht="13.5" customHeight="1" thickBot="1">
      <c r="A3" s="18"/>
      <c r="M3" s="1"/>
      <c r="N3" s="2"/>
    </row>
    <row r="4" spans="1:23" ht="13.5" customHeight="1">
      <c r="A4" s="18"/>
      <c r="M4" s="1"/>
      <c r="N4" s="2"/>
      <c r="R4" s="40" t="s">
        <v>22</v>
      </c>
      <c r="S4" s="105"/>
      <c r="T4" s="41"/>
      <c r="U4" s="42"/>
      <c r="V4" s="51"/>
      <c r="W4" s="43"/>
    </row>
    <row r="5" spans="3:23" ht="12.75">
      <c r="C5" s="5"/>
      <c r="D5" s="33"/>
      <c r="E5" s="8"/>
      <c r="F5" s="11"/>
      <c r="G5" s="11"/>
      <c r="H5" s="10"/>
      <c r="I5" s="104"/>
      <c r="J5" s="9"/>
      <c r="K5" s="8"/>
      <c r="L5" s="12"/>
      <c r="M5" s="5"/>
      <c r="N5" s="5"/>
      <c r="R5" s="44" t="s">
        <v>21</v>
      </c>
      <c r="S5" s="106"/>
      <c r="T5" s="35"/>
      <c r="U5" s="38"/>
      <c r="V5" s="36"/>
      <c r="W5" s="45"/>
    </row>
    <row r="6" spans="4:23" ht="12.75">
      <c r="D6" s="3"/>
      <c r="E6" s="15" t="s">
        <v>4</v>
      </c>
      <c r="F6" s="11"/>
      <c r="K6" s="66">
        <v>10000</v>
      </c>
      <c r="L6" s="11" t="s">
        <v>0</v>
      </c>
      <c r="M6" s="66">
        <v>11000</v>
      </c>
      <c r="R6" s="46" t="s">
        <v>19</v>
      </c>
      <c r="S6" s="107"/>
      <c r="T6" s="39"/>
      <c r="U6" s="39"/>
      <c r="V6" s="37"/>
      <c r="W6" s="52"/>
    </row>
    <row r="7" spans="2:23" ht="13.5" thickBot="1">
      <c r="B7" s="14">
        <v>1400</v>
      </c>
      <c r="C7" s="14"/>
      <c r="E7" s="4" t="s">
        <v>3</v>
      </c>
      <c r="K7" s="67">
        <v>1450</v>
      </c>
      <c r="L7" s="17" t="s">
        <v>0</v>
      </c>
      <c r="M7" s="67">
        <v>1550</v>
      </c>
      <c r="N7" s="13"/>
      <c r="O7" s="50"/>
      <c r="R7" s="47" t="s">
        <v>17</v>
      </c>
      <c r="S7" s="108"/>
      <c r="T7" s="48"/>
      <c r="U7" s="49"/>
      <c r="V7" s="108"/>
      <c r="W7" s="53"/>
    </row>
    <row r="8" spans="4:11" ht="12.75">
      <c r="D8" s="3"/>
      <c r="E8" s="4" t="s">
        <v>11</v>
      </c>
      <c r="K8" s="67">
        <v>1</v>
      </c>
    </row>
    <row r="9" spans="2:11" ht="12.75">
      <c r="B9" s="4"/>
      <c r="E9" s="4" t="s">
        <v>12</v>
      </c>
      <c r="K9" s="67">
        <v>-1</v>
      </c>
    </row>
    <row r="10" spans="2:11" ht="12.75">
      <c r="B10" s="4"/>
      <c r="E10" s="4"/>
      <c r="J10" s="24"/>
      <c r="K10" s="27"/>
    </row>
    <row r="11" spans="5:13" ht="12.75">
      <c r="E11" s="26" t="s">
        <v>20</v>
      </c>
      <c r="J11" s="50"/>
      <c r="K11" s="67">
        <v>11000</v>
      </c>
      <c r="L11" s="17" t="s">
        <v>0</v>
      </c>
      <c r="M11" s="67">
        <v>13000</v>
      </c>
    </row>
    <row r="12" spans="5:13" ht="12.75">
      <c r="E12" s="4" t="s">
        <v>13</v>
      </c>
      <c r="K12" s="63">
        <f>IF(AND(K8&gt;0,K9&lt;0),(K7-K9*K6)/K8,IF(AND(K8&lt;0,K9&gt;0),(M7-K9*K6)/K8,0))</f>
        <v>11450</v>
      </c>
      <c r="L12" s="25" t="s">
        <v>0</v>
      </c>
      <c r="M12" s="63">
        <f>IF(AND(K8&gt;0,K9&lt;0),(M7-K9*M6)/K8,IF(AND(K8&lt;0,K9&gt;0),(K7-K9*M6)/K8,0))</f>
        <v>12550</v>
      </c>
    </row>
    <row r="13" spans="5:13" ht="12.75">
      <c r="E13" s="4"/>
      <c r="K13" s="63"/>
      <c r="L13" s="25"/>
      <c r="M13" s="63"/>
    </row>
    <row r="14" spans="5:13" ht="12.75">
      <c r="E14" s="4"/>
      <c r="K14" s="63"/>
      <c r="L14" s="25"/>
      <c r="M14" s="63"/>
    </row>
    <row r="16" spans="5:7" ht="12.75">
      <c r="E16" s="97" t="s">
        <v>28</v>
      </c>
      <c r="F16" s="11"/>
      <c r="G16" s="5"/>
    </row>
    <row r="17" spans="5:8" ht="12.75">
      <c r="E17" s="26" t="s">
        <v>27</v>
      </c>
      <c r="H17" s="78">
        <f>COUNTIF(E121:AC143,"TRUE")</f>
        <v>20</v>
      </c>
    </row>
    <row r="18" spans="5:8" ht="12.75">
      <c r="E18" s="26" t="s">
        <v>26</v>
      </c>
      <c r="H18" s="78">
        <f>COUNTIF(E151:AC173,"TRUE")</f>
        <v>11</v>
      </c>
    </row>
    <row r="20" spans="3:10" ht="13.5" thickBot="1">
      <c r="C20" s="4"/>
      <c r="D20" s="23" t="s">
        <v>1</v>
      </c>
      <c r="E20" s="22" t="s">
        <v>9</v>
      </c>
      <c r="F20" s="103"/>
      <c r="G20" s="7"/>
      <c r="H20" s="7"/>
      <c r="I20" s="103"/>
      <c r="J20" s="7"/>
    </row>
    <row r="21" ht="12.75">
      <c r="E21" s="6"/>
    </row>
    <row r="22" spans="1:30" ht="13.5" thickBot="1">
      <c r="A22" s="4" t="s">
        <v>2</v>
      </c>
      <c r="F22" s="67">
        <v>1</v>
      </c>
      <c r="I22" s="67">
        <v>2</v>
      </c>
      <c r="L22" s="67">
        <v>3</v>
      </c>
      <c r="O22" s="67">
        <v>4</v>
      </c>
      <c r="R22" s="67">
        <v>5</v>
      </c>
      <c r="U22" s="67">
        <v>6</v>
      </c>
      <c r="X22" s="67">
        <v>7</v>
      </c>
      <c r="AA22" s="67">
        <v>8</v>
      </c>
      <c r="AD22" s="67">
        <v>9</v>
      </c>
    </row>
    <row r="23" spans="4:31" ht="12.75">
      <c r="D23" s="70">
        <v>-1</v>
      </c>
      <c r="E23" s="54">
        <f aca="true" t="shared" si="0" ref="E23:E31">($K$7-$D23*$K$6)/F$22</f>
        <v>11450</v>
      </c>
      <c r="F23" s="55" t="s">
        <v>0</v>
      </c>
      <c r="G23" s="56">
        <f aca="true" t="shared" si="1" ref="G23:G31">($M$7-$D23*$M$6)/F$22</f>
        <v>12550</v>
      </c>
      <c r="H23" s="54">
        <f aca="true" t="shared" si="2" ref="H23:H31">($K$7-$D23*$K$6)/I$22</f>
        <v>5725</v>
      </c>
      <c r="I23" s="55" t="s">
        <v>0</v>
      </c>
      <c r="J23" s="56">
        <f aca="true" t="shared" si="3" ref="J23:J31">($M$7-$D23*$M$6)/I$22</f>
        <v>6275</v>
      </c>
      <c r="K23" s="54">
        <f aca="true" t="shared" si="4" ref="K23:K31">($K$7-$D23*$K$6)/L$22</f>
        <v>3816.6666666666665</v>
      </c>
      <c r="L23" s="55" t="s">
        <v>0</v>
      </c>
      <c r="M23" s="56">
        <f aca="true" t="shared" si="5" ref="M23:M31">($M$7-$D23*$M$6)/L$22</f>
        <v>4183.333333333333</v>
      </c>
      <c r="N23" s="54">
        <f aca="true" t="shared" si="6" ref="N23:N31">($K$7-$D23*$K$6)/O$22</f>
        <v>2862.5</v>
      </c>
      <c r="O23" s="55" t="s">
        <v>0</v>
      </c>
      <c r="P23" s="56">
        <f aca="true" t="shared" si="7" ref="P23:P31">($M$7-$D23*$M$6)/O$22</f>
        <v>3137.5</v>
      </c>
      <c r="Q23" s="54">
        <f aca="true" t="shared" si="8" ref="Q23:Q31">($K$7-$D23*$K$6)/R$22</f>
        <v>2290</v>
      </c>
      <c r="R23" s="55" t="s">
        <v>0</v>
      </c>
      <c r="S23" s="56">
        <f aca="true" t="shared" si="9" ref="S23:S31">($M$7-$D23*$M$6)/R$22</f>
        <v>2510</v>
      </c>
      <c r="T23" s="54">
        <f aca="true" t="shared" si="10" ref="T23:T31">($K$7-$D23*$K$6)/U$22</f>
        <v>1908.3333333333333</v>
      </c>
      <c r="U23" s="55" t="s">
        <v>0</v>
      </c>
      <c r="V23" s="56">
        <f aca="true" t="shared" si="11" ref="V23:V31">($M$7-$D23*$M$6)/U$22</f>
        <v>2091.6666666666665</v>
      </c>
      <c r="W23" s="54">
        <f aca="true" t="shared" si="12" ref="W23:W31">($K$7-$D23*$K$6)/X$22</f>
        <v>1635.7142857142858</v>
      </c>
      <c r="X23" s="55" t="s">
        <v>0</v>
      </c>
      <c r="Y23" s="56">
        <f aca="true" t="shared" si="13" ref="Y23:Y31">($M$7-$D23*$M$6)/X$22</f>
        <v>1792.857142857143</v>
      </c>
      <c r="Z23" s="54">
        <f aca="true" t="shared" si="14" ref="Z23:Z31">($K$7-$D23*$K$6)/AA$22</f>
        <v>1431.25</v>
      </c>
      <c r="AA23" s="55" t="s">
        <v>0</v>
      </c>
      <c r="AB23" s="56">
        <f aca="true" t="shared" si="15" ref="AB23:AB31">($M$7-$D23*$M$6)/AA$22</f>
        <v>1568.75</v>
      </c>
      <c r="AC23" s="54">
        <f aca="true" t="shared" si="16" ref="AC23:AC31">($K$7-$D23*$K$6)/AD$22</f>
        <v>1272.2222222222222</v>
      </c>
      <c r="AD23" s="55" t="s">
        <v>0</v>
      </c>
      <c r="AE23" s="56">
        <f aca="true" t="shared" si="17" ref="AE23:AE31">($M$7-$D23*$M$6)/AD$22</f>
        <v>1394.4444444444443</v>
      </c>
    </row>
    <row r="24" spans="4:31" ht="12.75">
      <c r="D24" s="70">
        <v>-2</v>
      </c>
      <c r="E24" s="57">
        <f t="shared" si="0"/>
        <v>21450</v>
      </c>
      <c r="F24" s="58" t="s">
        <v>0</v>
      </c>
      <c r="G24" s="59">
        <f t="shared" si="1"/>
        <v>23550</v>
      </c>
      <c r="H24" s="57">
        <f t="shared" si="2"/>
        <v>10725</v>
      </c>
      <c r="I24" s="58" t="s">
        <v>0</v>
      </c>
      <c r="J24" s="59">
        <f t="shared" si="3"/>
        <v>11775</v>
      </c>
      <c r="K24" s="57">
        <f t="shared" si="4"/>
        <v>7150</v>
      </c>
      <c r="L24" s="58" t="s">
        <v>0</v>
      </c>
      <c r="M24" s="59">
        <f t="shared" si="5"/>
        <v>7850</v>
      </c>
      <c r="N24" s="57">
        <f t="shared" si="6"/>
        <v>5362.5</v>
      </c>
      <c r="O24" s="58" t="s">
        <v>0</v>
      </c>
      <c r="P24" s="59">
        <f t="shared" si="7"/>
        <v>5887.5</v>
      </c>
      <c r="Q24" s="57">
        <f t="shared" si="8"/>
        <v>4290</v>
      </c>
      <c r="R24" s="58" t="s">
        <v>0</v>
      </c>
      <c r="S24" s="59">
        <f t="shared" si="9"/>
        <v>4710</v>
      </c>
      <c r="T24" s="57">
        <f t="shared" si="10"/>
        <v>3575</v>
      </c>
      <c r="U24" s="58" t="s">
        <v>0</v>
      </c>
      <c r="V24" s="59">
        <f t="shared" si="11"/>
        <v>3925</v>
      </c>
      <c r="W24" s="57">
        <f t="shared" si="12"/>
        <v>3064.285714285714</v>
      </c>
      <c r="X24" s="58" t="s">
        <v>0</v>
      </c>
      <c r="Y24" s="59">
        <f t="shared" si="13"/>
        <v>3364.285714285714</v>
      </c>
      <c r="Z24" s="57">
        <f t="shared" si="14"/>
        <v>2681.25</v>
      </c>
      <c r="AA24" s="58" t="s">
        <v>0</v>
      </c>
      <c r="AB24" s="59">
        <f t="shared" si="15"/>
        <v>2943.75</v>
      </c>
      <c r="AC24" s="57">
        <f t="shared" si="16"/>
        <v>2383.3333333333335</v>
      </c>
      <c r="AD24" s="58" t="s">
        <v>0</v>
      </c>
      <c r="AE24" s="59">
        <f t="shared" si="17"/>
        <v>2616.6666666666665</v>
      </c>
    </row>
    <row r="25" spans="4:31" ht="12.75">
      <c r="D25" s="70">
        <v>-3</v>
      </c>
      <c r="E25" s="57">
        <f t="shared" si="0"/>
        <v>31450</v>
      </c>
      <c r="F25" s="58" t="s">
        <v>0</v>
      </c>
      <c r="G25" s="59">
        <f t="shared" si="1"/>
        <v>34550</v>
      </c>
      <c r="H25" s="57">
        <f t="shared" si="2"/>
        <v>15725</v>
      </c>
      <c r="I25" s="58" t="s">
        <v>0</v>
      </c>
      <c r="J25" s="59">
        <f t="shared" si="3"/>
        <v>17275</v>
      </c>
      <c r="K25" s="57">
        <f t="shared" si="4"/>
        <v>10483.333333333334</v>
      </c>
      <c r="L25" s="58" t="s">
        <v>0</v>
      </c>
      <c r="M25" s="59">
        <f t="shared" si="5"/>
        <v>11516.666666666666</v>
      </c>
      <c r="N25" s="57">
        <f t="shared" si="6"/>
        <v>7862.5</v>
      </c>
      <c r="O25" s="58" t="s">
        <v>0</v>
      </c>
      <c r="P25" s="59">
        <f t="shared" si="7"/>
        <v>8637.5</v>
      </c>
      <c r="Q25" s="57">
        <f t="shared" si="8"/>
        <v>6290</v>
      </c>
      <c r="R25" s="58" t="s">
        <v>0</v>
      </c>
      <c r="S25" s="59">
        <f t="shared" si="9"/>
        <v>6910</v>
      </c>
      <c r="T25" s="57">
        <f t="shared" si="10"/>
        <v>5241.666666666667</v>
      </c>
      <c r="U25" s="58" t="s">
        <v>0</v>
      </c>
      <c r="V25" s="59">
        <f t="shared" si="11"/>
        <v>5758.333333333333</v>
      </c>
      <c r="W25" s="57">
        <f t="shared" si="12"/>
        <v>4492.857142857143</v>
      </c>
      <c r="X25" s="58" t="s">
        <v>0</v>
      </c>
      <c r="Y25" s="59">
        <f t="shared" si="13"/>
        <v>4935.714285714285</v>
      </c>
      <c r="Z25" s="57">
        <f t="shared" si="14"/>
        <v>3931.25</v>
      </c>
      <c r="AA25" s="58" t="s">
        <v>0</v>
      </c>
      <c r="AB25" s="59">
        <f t="shared" si="15"/>
        <v>4318.75</v>
      </c>
      <c r="AC25" s="57">
        <f t="shared" si="16"/>
        <v>3494.4444444444443</v>
      </c>
      <c r="AD25" s="58" t="s">
        <v>0</v>
      </c>
      <c r="AE25" s="59">
        <f t="shared" si="17"/>
        <v>3838.8888888888887</v>
      </c>
    </row>
    <row r="26" spans="4:31" ht="12.75">
      <c r="D26" s="70">
        <v>-4</v>
      </c>
      <c r="E26" s="57">
        <f t="shared" si="0"/>
        <v>41450</v>
      </c>
      <c r="F26" s="58" t="s">
        <v>0</v>
      </c>
      <c r="G26" s="59">
        <f t="shared" si="1"/>
        <v>45550</v>
      </c>
      <c r="H26" s="57">
        <f t="shared" si="2"/>
        <v>20725</v>
      </c>
      <c r="I26" s="58" t="s">
        <v>0</v>
      </c>
      <c r="J26" s="59">
        <f t="shared" si="3"/>
        <v>22775</v>
      </c>
      <c r="K26" s="57">
        <f t="shared" si="4"/>
        <v>13816.666666666666</v>
      </c>
      <c r="L26" s="58" t="s">
        <v>0</v>
      </c>
      <c r="M26" s="59">
        <f t="shared" si="5"/>
        <v>15183.333333333334</v>
      </c>
      <c r="N26" s="57">
        <f t="shared" si="6"/>
        <v>10362.5</v>
      </c>
      <c r="O26" s="58" t="s">
        <v>0</v>
      </c>
      <c r="P26" s="59">
        <f t="shared" si="7"/>
        <v>11387.5</v>
      </c>
      <c r="Q26" s="57">
        <f t="shared" si="8"/>
        <v>8290</v>
      </c>
      <c r="R26" s="58" t="s">
        <v>0</v>
      </c>
      <c r="S26" s="59">
        <f t="shared" si="9"/>
        <v>9110</v>
      </c>
      <c r="T26" s="57">
        <f t="shared" si="10"/>
        <v>6908.333333333333</v>
      </c>
      <c r="U26" s="58" t="s">
        <v>0</v>
      </c>
      <c r="V26" s="59">
        <f t="shared" si="11"/>
        <v>7591.666666666667</v>
      </c>
      <c r="W26" s="57">
        <f t="shared" si="12"/>
        <v>5921.428571428572</v>
      </c>
      <c r="X26" s="58" t="s">
        <v>0</v>
      </c>
      <c r="Y26" s="59">
        <f t="shared" si="13"/>
        <v>6507.142857142857</v>
      </c>
      <c r="Z26" s="57">
        <f t="shared" si="14"/>
        <v>5181.25</v>
      </c>
      <c r="AA26" s="58" t="s">
        <v>0</v>
      </c>
      <c r="AB26" s="59">
        <f t="shared" si="15"/>
        <v>5693.75</v>
      </c>
      <c r="AC26" s="57">
        <f t="shared" si="16"/>
        <v>4605.555555555556</v>
      </c>
      <c r="AD26" s="58" t="s">
        <v>0</v>
      </c>
      <c r="AE26" s="59">
        <f t="shared" si="17"/>
        <v>5061.111111111111</v>
      </c>
    </row>
    <row r="27" spans="4:31" ht="12.75">
      <c r="D27" s="70">
        <v>-5</v>
      </c>
      <c r="E27" s="57">
        <f t="shared" si="0"/>
        <v>51450</v>
      </c>
      <c r="F27" s="58" t="s">
        <v>0</v>
      </c>
      <c r="G27" s="59">
        <f t="shared" si="1"/>
        <v>56550</v>
      </c>
      <c r="H27" s="57">
        <f t="shared" si="2"/>
        <v>25725</v>
      </c>
      <c r="I27" s="58" t="s">
        <v>0</v>
      </c>
      <c r="J27" s="59">
        <f t="shared" si="3"/>
        <v>28275</v>
      </c>
      <c r="K27" s="57">
        <f t="shared" si="4"/>
        <v>17150</v>
      </c>
      <c r="L27" s="58" t="s">
        <v>0</v>
      </c>
      <c r="M27" s="59">
        <f t="shared" si="5"/>
        <v>18850</v>
      </c>
      <c r="N27" s="57">
        <f t="shared" si="6"/>
        <v>12862.5</v>
      </c>
      <c r="O27" s="58" t="s">
        <v>0</v>
      </c>
      <c r="P27" s="59">
        <f t="shared" si="7"/>
        <v>14137.5</v>
      </c>
      <c r="Q27" s="57">
        <f t="shared" si="8"/>
        <v>10290</v>
      </c>
      <c r="R27" s="58" t="s">
        <v>0</v>
      </c>
      <c r="S27" s="59">
        <f t="shared" si="9"/>
        <v>11310</v>
      </c>
      <c r="T27" s="57">
        <f t="shared" si="10"/>
        <v>8575</v>
      </c>
      <c r="U27" s="58" t="s">
        <v>0</v>
      </c>
      <c r="V27" s="59">
        <f t="shared" si="11"/>
        <v>9425</v>
      </c>
      <c r="W27" s="57">
        <f t="shared" si="12"/>
        <v>7350</v>
      </c>
      <c r="X27" s="58" t="s">
        <v>0</v>
      </c>
      <c r="Y27" s="59">
        <f t="shared" si="13"/>
        <v>8078.571428571428</v>
      </c>
      <c r="Z27" s="57">
        <f t="shared" si="14"/>
        <v>6431.25</v>
      </c>
      <c r="AA27" s="58" t="s">
        <v>0</v>
      </c>
      <c r="AB27" s="59">
        <f t="shared" si="15"/>
        <v>7068.75</v>
      </c>
      <c r="AC27" s="57">
        <f t="shared" si="16"/>
        <v>5716.666666666667</v>
      </c>
      <c r="AD27" s="58" t="s">
        <v>0</v>
      </c>
      <c r="AE27" s="59">
        <f t="shared" si="17"/>
        <v>6283.333333333333</v>
      </c>
    </row>
    <row r="28" spans="4:31" ht="12.75">
      <c r="D28" s="70">
        <v>-6</v>
      </c>
      <c r="E28" s="57">
        <f t="shared" si="0"/>
        <v>61450</v>
      </c>
      <c r="F28" s="58" t="s">
        <v>0</v>
      </c>
      <c r="G28" s="59">
        <f t="shared" si="1"/>
        <v>67550</v>
      </c>
      <c r="H28" s="57">
        <f t="shared" si="2"/>
        <v>30725</v>
      </c>
      <c r="I28" s="58" t="s">
        <v>0</v>
      </c>
      <c r="J28" s="59">
        <f t="shared" si="3"/>
        <v>33775</v>
      </c>
      <c r="K28" s="57">
        <f t="shared" si="4"/>
        <v>20483.333333333332</v>
      </c>
      <c r="L28" s="58" t="s">
        <v>0</v>
      </c>
      <c r="M28" s="59">
        <f t="shared" si="5"/>
        <v>22516.666666666668</v>
      </c>
      <c r="N28" s="57">
        <f t="shared" si="6"/>
        <v>15362.5</v>
      </c>
      <c r="O28" s="58" t="s">
        <v>0</v>
      </c>
      <c r="P28" s="59">
        <f t="shared" si="7"/>
        <v>16887.5</v>
      </c>
      <c r="Q28" s="57">
        <f t="shared" si="8"/>
        <v>12290</v>
      </c>
      <c r="R28" s="58" t="s">
        <v>0</v>
      </c>
      <c r="S28" s="59">
        <f t="shared" si="9"/>
        <v>13510</v>
      </c>
      <c r="T28" s="57">
        <f t="shared" si="10"/>
        <v>10241.666666666666</v>
      </c>
      <c r="U28" s="58" t="s">
        <v>0</v>
      </c>
      <c r="V28" s="59">
        <f t="shared" si="11"/>
        <v>11258.333333333334</v>
      </c>
      <c r="W28" s="57">
        <f t="shared" si="12"/>
        <v>8778.57142857143</v>
      </c>
      <c r="X28" s="58" t="s">
        <v>0</v>
      </c>
      <c r="Y28" s="59">
        <f t="shared" si="13"/>
        <v>9650</v>
      </c>
      <c r="Z28" s="57">
        <f t="shared" si="14"/>
        <v>7681.25</v>
      </c>
      <c r="AA28" s="58" t="s">
        <v>0</v>
      </c>
      <c r="AB28" s="59">
        <f t="shared" si="15"/>
        <v>8443.75</v>
      </c>
      <c r="AC28" s="57">
        <f t="shared" si="16"/>
        <v>6827.777777777777</v>
      </c>
      <c r="AD28" s="58" t="s">
        <v>0</v>
      </c>
      <c r="AE28" s="59">
        <f t="shared" si="17"/>
        <v>7505.555555555556</v>
      </c>
    </row>
    <row r="29" spans="4:31" ht="12.75">
      <c r="D29" s="70">
        <v>-7</v>
      </c>
      <c r="E29" s="57">
        <f t="shared" si="0"/>
        <v>71450</v>
      </c>
      <c r="F29" s="58" t="s">
        <v>0</v>
      </c>
      <c r="G29" s="59">
        <f t="shared" si="1"/>
        <v>78550</v>
      </c>
      <c r="H29" s="57">
        <f t="shared" si="2"/>
        <v>35725</v>
      </c>
      <c r="I29" s="58" t="s">
        <v>0</v>
      </c>
      <c r="J29" s="59">
        <f t="shared" si="3"/>
        <v>39275</v>
      </c>
      <c r="K29" s="57">
        <f t="shared" si="4"/>
        <v>23816.666666666668</v>
      </c>
      <c r="L29" s="58" t="s">
        <v>0</v>
      </c>
      <c r="M29" s="59">
        <f t="shared" si="5"/>
        <v>26183.333333333332</v>
      </c>
      <c r="N29" s="57">
        <f t="shared" si="6"/>
        <v>17862.5</v>
      </c>
      <c r="O29" s="58" t="s">
        <v>0</v>
      </c>
      <c r="P29" s="59">
        <f t="shared" si="7"/>
        <v>19637.5</v>
      </c>
      <c r="Q29" s="57">
        <f t="shared" si="8"/>
        <v>14290</v>
      </c>
      <c r="R29" s="58" t="s">
        <v>0</v>
      </c>
      <c r="S29" s="59">
        <f t="shared" si="9"/>
        <v>15710</v>
      </c>
      <c r="T29" s="57">
        <f t="shared" si="10"/>
        <v>11908.333333333334</v>
      </c>
      <c r="U29" s="58" t="s">
        <v>0</v>
      </c>
      <c r="V29" s="59">
        <f t="shared" si="11"/>
        <v>13091.666666666666</v>
      </c>
      <c r="W29" s="57">
        <f t="shared" si="12"/>
        <v>10207.142857142857</v>
      </c>
      <c r="X29" s="58" t="s">
        <v>0</v>
      </c>
      <c r="Y29" s="59">
        <f t="shared" si="13"/>
        <v>11221.42857142857</v>
      </c>
      <c r="Z29" s="57">
        <f t="shared" si="14"/>
        <v>8931.25</v>
      </c>
      <c r="AA29" s="58" t="s">
        <v>0</v>
      </c>
      <c r="AB29" s="59">
        <f t="shared" si="15"/>
        <v>9818.75</v>
      </c>
      <c r="AC29" s="57">
        <f t="shared" si="16"/>
        <v>7938.888888888889</v>
      </c>
      <c r="AD29" s="58" t="s">
        <v>0</v>
      </c>
      <c r="AE29" s="59">
        <f t="shared" si="17"/>
        <v>8727.777777777777</v>
      </c>
    </row>
    <row r="30" spans="4:31" ht="12.75">
      <c r="D30" s="70">
        <v>-8</v>
      </c>
      <c r="E30" s="57">
        <f t="shared" si="0"/>
        <v>81450</v>
      </c>
      <c r="F30" s="58" t="s">
        <v>0</v>
      </c>
      <c r="G30" s="59">
        <f t="shared" si="1"/>
        <v>89550</v>
      </c>
      <c r="H30" s="57">
        <f t="shared" si="2"/>
        <v>40725</v>
      </c>
      <c r="I30" s="58" t="s">
        <v>0</v>
      </c>
      <c r="J30" s="59">
        <f t="shared" si="3"/>
        <v>44775</v>
      </c>
      <c r="K30" s="57">
        <f t="shared" si="4"/>
        <v>27150</v>
      </c>
      <c r="L30" s="58" t="s">
        <v>0</v>
      </c>
      <c r="M30" s="59">
        <f t="shared" si="5"/>
        <v>29850</v>
      </c>
      <c r="N30" s="57">
        <f t="shared" si="6"/>
        <v>20362.5</v>
      </c>
      <c r="O30" s="58" t="s">
        <v>0</v>
      </c>
      <c r="P30" s="59">
        <f t="shared" si="7"/>
        <v>22387.5</v>
      </c>
      <c r="Q30" s="57">
        <f t="shared" si="8"/>
        <v>16290</v>
      </c>
      <c r="R30" s="58" t="s">
        <v>0</v>
      </c>
      <c r="S30" s="59">
        <f t="shared" si="9"/>
        <v>17910</v>
      </c>
      <c r="T30" s="57">
        <f t="shared" si="10"/>
        <v>13575</v>
      </c>
      <c r="U30" s="58" t="s">
        <v>0</v>
      </c>
      <c r="V30" s="59">
        <f t="shared" si="11"/>
        <v>14925</v>
      </c>
      <c r="W30" s="57">
        <f t="shared" si="12"/>
        <v>11635.714285714286</v>
      </c>
      <c r="X30" s="58" t="s">
        <v>0</v>
      </c>
      <c r="Y30" s="59">
        <f t="shared" si="13"/>
        <v>12792.857142857143</v>
      </c>
      <c r="Z30" s="57">
        <f t="shared" si="14"/>
        <v>10181.25</v>
      </c>
      <c r="AA30" s="58" t="s">
        <v>0</v>
      </c>
      <c r="AB30" s="59">
        <f t="shared" si="15"/>
        <v>11193.75</v>
      </c>
      <c r="AC30" s="57">
        <f t="shared" si="16"/>
        <v>9050</v>
      </c>
      <c r="AD30" s="58" t="s">
        <v>0</v>
      </c>
      <c r="AE30" s="59">
        <f t="shared" si="17"/>
        <v>9950</v>
      </c>
    </row>
    <row r="31" spans="4:31" ht="13.5" thickBot="1">
      <c r="D31" s="70">
        <v>-9</v>
      </c>
      <c r="E31" s="60">
        <f t="shared" si="0"/>
        <v>91450</v>
      </c>
      <c r="F31" s="61" t="s">
        <v>0</v>
      </c>
      <c r="G31" s="62">
        <f t="shared" si="1"/>
        <v>100550</v>
      </c>
      <c r="H31" s="60">
        <f t="shared" si="2"/>
        <v>45725</v>
      </c>
      <c r="I31" s="61" t="s">
        <v>0</v>
      </c>
      <c r="J31" s="62">
        <f t="shared" si="3"/>
        <v>50275</v>
      </c>
      <c r="K31" s="60">
        <f t="shared" si="4"/>
        <v>30483.333333333332</v>
      </c>
      <c r="L31" s="61" t="s">
        <v>0</v>
      </c>
      <c r="M31" s="62">
        <f t="shared" si="5"/>
        <v>33516.666666666664</v>
      </c>
      <c r="N31" s="60">
        <f t="shared" si="6"/>
        <v>22862.5</v>
      </c>
      <c r="O31" s="61" t="s">
        <v>0</v>
      </c>
      <c r="P31" s="62">
        <f t="shared" si="7"/>
        <v>25137.5</v>
      </c>
      <c r="Q31" s="60">
        <f t="shared" si="8"/>
        <v>18290</v>
      </c>
      <c r="R31" s="61" t="s">
        <v>0</v>
      </c>
      <c r="S31" s="62">
        <f t="shared" si="9"/>
        <v>20110</v>
      </c>
      <c r="T31" s="60">
        <f t="shared" si="10"/>
        <v>15241.666666666666</v>
      </c>
      <c r="U31" s="61" t="s">
        <v>0</v>
      </c>
      <c r="V31" s="62">
        <f t="shared" si="11"/>
        <v>16758.333333333332</v>
      </c>
      <c r="W31" s="60">
        <f t="shared" si="12"/>
        <v>13064.285714285714</v>
      </c>
      <c r="X31" s="61" t="s">
        <v>0</v>
      </c>
      <c r="Y31" s="62">
        <f t="shared" si="13"/>
        <v>14364.285714285714</v>
      </c>
      <c r="Z31" s="60">
        <f t="shared" si="14"/>
        <v>11431.25</v>
      </c>
      <c r="AA31" s="61" t="s">
        <v>0</v>
      </c>
      <c r="AB31" s="62">
        <f t="shared" si="15"/>
        <v>12568.75</v>
      </c>
      <c r="AC31" s="60">
        <f t="shared" si="16"/>
        <v>10161.111111111111</v>
      </c>
      <c r="AD31" s="61" t="s">
        <v>0</v>
      </c>
      <c r="AE31" s="62">
        <f t="shared" si="17"/>
        <v>11172.222222222223</v>
      </c>
    </row>
    <row r="32" spans="4:19" ht="12.75">
      <c r="D32" s="4"/>
      <c r="E32" s="5"/>
      <c r="F32" s="11"/>
      <c r="G32" s="5"/>
      <c r="H32" s="5"/>
      <c r="I32" s="11"/>
      <c r="J32" s="5"/>
      <c r="K32" s="5"/>
      <c r="L32" s="11"/>
      <c r="M32" s="5"/>
      <c r="N32" s="5"/>
      <c r="O32" s="11"/>
      <c r="P32" s="5"/>
      <c r="Q32" s="5"/>
      <c r="R32" s="11"/>
      <c r="S32" s="5"/>
    </row>
    <row r="33" spans="4:19" ht="12.75">
      <c r="D33" s="4"/>
      <c r="E33" s="5"/>
      <c r="F33" s="11"/>
      <c r="G33" s="5"/>
      <c r="H33" s="5"/>
      <c r="I33" s="11"/>
      <c r="J33" s="5"/>
      <c r="K33" s="5"/>
      <c r="L33" s="11"/>
      <c r="M33" s="5"/>
      <c r="N33" s="5"/>
      <c r="O33" s="11"/>
      <c r="P33" s="5"/>
      <c r="Q33" s="5"/>
      <c r="R33" s="11"/>
      <c r="S33" s="5"/>
    </row>
    <row r="34" spans="3:10" ht="13.5" thickBot="1">
      <c r="C34" s="4"/>
      <c r="D34" s="23" t="s">
        <v>1</v>
      </c>
      <c r="E34" s="22" t="s">
        <v>10</v>
      </c>
      <c r="F34" s="103"/>
      <c r="G34" s="7"/>
      <c r="H34" s="7"/>
      <c r="I34" s="103"/>
      <c r="J34" s="7"/>
    </row>
    <row r="35" ht="12.75">
      <c r="E35" s="6"/>
    </row>
    <row r="36" spans="1:30" ht="13.5" thickBot="1">
      <c r="A36" s="4" t="s">
        <v>2</v>
      </c>
      <c r="F36" s="67">
        <v>-1</v>
      </c>
      <c r="I36" s="67">
        <v>-2</v>
      </c>
      <c r="L36" s="67">
        <v>-3</v>
      </c>
      <c r="O36" s="67">
        <v>-4</v>
      </c>
      <c r="R36" s="67">
        <v>-5</v>
      </c>
      <c r="U36" s="67">
        <v>-6</v>
      </c>
      <c r="X36" s="67">
        <v>-7</v>
      </c>
      <c r="AA36" s="67">
        <v>-8</v>
      </c>
      <c r="AD36" s="67">
        <v>-9</v>
      </c>
    </row>
    <row r="37" spans="4:31" ht="12.75">
      <c r="D37" s="70">
        <v>1</v>
      </c>
      <c r="E37" s="54">
        <f aca="true" t="shared" si="18" ref="E37:E45">($M$7-$D37*$K$6)/F$36</f>
        <v>8450</v>
      </c>
      <c r="F37" s="55" t="s">
        <v>0</v>
      </c>
      <c r="G37" s="56">
        <f aca="true" t="shared" si="19" ref="G37:G45">($K$7-$D37*$M$6)/F$36</f>
        <v>9550</v>
      </c>
      <c r="H37" s="54">
        <f aca="true" t="shared" si="20" ref="H37:H45">($M$7-$D37*$K$6)/I$36</f>
        <v>4225</v>
      </c>
      <c r="I37" s="55" t="s">
        <v>0</v>
      </c>
      <c r="J37" s="56">
        <f aca="true" t="shared" si="21" ref="J37:J45">($K$7-$D37*$M$6)/I$36</f>
        <v>4775</v>
      </c>
      <c r="K37" s="54">
        <f aca="true" t="shared" si="22" ref="K37:K45">($M$7-$D37*$K$6)/L$36</f>
        <v>2816.6666666666665</v>
      </c>
      <c r="L37" s="55" t="s">
        <v>0</v>
      </c>
      <c r="M37" s="56">
        <f aca="true" t="shared" si="23" ref="M37:M45">($K$7-$D37*$M$6)/L$36</f>
        <v>3183.3333333333335</v>
      </c>
      <c r="N37" s="54">
        <f aca="true" t="shared" si="24" ref="N37:N45">($M$7-$D37*$K$6)/O$36</f>
        <v>2112.5</v>
      </c>
      <c r="O37" s="55" t="s">
        <v>0</v>
      </c>
      <c r="P37" s="56">
        <f aca="true" t="shared" si="25" ref="P37:P45">($K$7-$D37*$M$6)/O$36</f>
        <v>2387.5</v>
      </c>
      <c r="Q37" s="54">
        <f aca="true" t="shared" si="26" ref="Q37:Q45">($M$7-$D37*$K$6)/R$36</f>
        <v>1690</v>
      </c>
      <c r="R37" s="55" t="s">
        <v>0</v>
      </c>
      <c r="S37" s="56">
        <f aca="true" t="shared" si="27" ref="S37:S45">($K$7-$D37*$M$6)/R$36</f>
        <v>1910</v>
      </c>
      <c r="T37" s="54">
        <f aca="true" t="shared" si="28" ref="T37:T45">($M$7-$D37*$K$6)/U$36</f>
        <v>1408.3333333333333</v>
      </c>
      <c r="U37" s="55" t="s">
        <v>0</v>
      </c>
      <c r="V37" s="56">
        <f aca="true" t="shared" si="29" ref="V37:V45">($K$7-$D37*$M$6)/U$36</f>
        <v>1591.6666666666667</v>
      </c>
      <c r="W37" s="54">
        <f aca="true" t="shared" si="30" ref="W37:W45">($M$7-$D37*$K$6)/X$36</f>
        <v>1207.142857142857</v>
      </c>
      <c r="X37" s="55" t="s">
        <v>0</v>
      </c>
      <c r="Y37" s="56">
        <f aca="true" t="shared" si="31" ref="Y37:Y45">($K$7-$D37*$M$6)/X$36</f>
        <v>1364.2857142857142</v>
      </c>
      <c r="Z37" s="54">
        <f aca="true" t="shared" si="32" ref="Z37:Z45">($M$7-$D37*$K$6)/AA$36</f>
        <v>1056.25</v>
      </c>
      <c r="AA37" s="55" t="s">
        <v>0</v>
      </c>
      <c r="AB37" s="56">
        <f aca="true" t="shared" si="33" ref="AB37:AB45">($K$7-$D37*$M$6)/AA$36</f>
        <v>1193.75</v>
      </c>
      <c r="AC37" s="54">
        <f aca="true" t="shared" si="34" ref="AC37:AC45">($M$7-$D37*$K$6)/AD$36</f>
        <v>938.8888888888889</v>
      </c>
      <c r="AD37" s="55" t="s">
        <v>0</v>
      </c>
      <c r="AE37" s="56">
        <f aca="true" t="shared" si="35" ref="AE37:AE45">($K$7-$D37*$M$6)/AD$36</f>
        <v>1061.111111111111</v>
      </c>
    </row>
    <row r="38" spans="4:31" ht="12.75">
      <c r="D38" s="70">
        <v>2</v>
      </c>
      <c r="E38" s="57">
        <f t="shared" si="18"/>
        <v>18450</v>
      </c>
      <c r="F38" s="58" t="s">
        <v>0</v>
      </c>
      <c r="G38" s="59">
        <f t="shared" si="19"/>
        <v>20550</v>
      </c>
      <c r="H38" s="57">
        <f t="shared" si="20"/>
        <v>9225</v>
      </c>
      <c r="I38" s="58" t="s">
        <v>0</v>
      </c>
      <c r="J38" s="59">
        <f t="shared" si="21"/>
        <v>10275</v>
      </c>
      <c r="K38" s="57">
        <f t="shared" si="22"/>
        <v>6150</v>
      </c>
      <c r="L38" s="58" t="s">
        <v>0</v>
      </c>
      <c r="M38" s="59">
        <f t="shared" si="23"/>
        <v>6850</v>
      </c>
      <c r="N38" s="57">
        <f t="shared" si="24"/>
        <v>4612.5</v>
      </c>
      <c r="O38" s="58" t="s">
        <v>0</v>
      </c>
      <c r="P38" s="59">
        <f t="shared" si="25"/>
        <v>5137.5</v>
      </c>
      <c r="Q38" s="57">
        <f t="shared" si="26"/>
        <v>3690</v>
      </c>
      <c r="R38" s="58" t="s">
        <v>0</v>
      </c>
      <c r="S38" s="59">
        <f t="shared" si="27"/>
        <v>4110</v>
      </c>
      <c r="T38" s="57">
        <f t="shared" si="28"/>
        <v>3075</v>
      </c>
      <c r="U38" s="58" t="s">
        <v>0</v>
      </c>
      <c r="V38" s="59">
        <f t="shared" si="29"/>
        <v>3425</v>
      </c>
      <c r="W38" s="57">
        <f t="shared" si="30"/>
        <v>2635.714285714286</v>
      </c>
      <c r="X38" s="58" t="s">
        <v>0</v>
      </c>
      <c r="Y38" s="59">
        <f t="shared" si="31"/>
        <v>2935.714285714286</v>
      </c>
      <c r="Z38" s="57">
        <f t="shared" si="32"/>
        <v>2306.25</v>
      </c>
      <c r="AA38" s="58" t="s">
        <v>0</v>
      </c>
      <c r="AB38" s="59">
        <f t="shared" si="33"/>
        <v>2568.75</v>
      </c>
      <c r="AC38" s="57">
        <f t="shared" si="34"/>
        <v>2050</v>
      </c>
      <c r="AD38" s="58" t="s">
        <v>0</v>
      </c>
      <c r="AE38" s="59">
        <f t="shared" si="35"/>
        <v>2283.3333333333335</v>
      </c>
    </row>
    <row r="39" spans="4:31" ht="12.75">
      <c r="D39" s="70">
        <v>3</v>
      </c>
      <c r="E39" s="57">
        <f t="shared" si="18"/>
        <v>28450</v>
      </c>
      <c r="F39" s="58" t="s">
        <v>0</v>
      </c>
      <c r="G39" s="59">
        <f t="shared" si="19"/>
        <v>31550</v>
      </c>
      <c r="H39" s="57">
        <f t="shared" si="20"/>
        <v>14225</v>
      </c>
      <c r="I39" s="58" t="s">
        <v>0</v>
      </c>
      <c r="J39" s="59">
        <f t="shared" si="21"/>
        <v>15775</v>
      </c>
      <c r="K39" s="57">
        <f t="shared" si="22"/>
        <v>9483.333333333334</v>
      </c>
      <c r="L39" s="58" t="s">
        <v>0</v>
      </c>
      <c r="M39" s="59">
        <f t="shared" si="23"/>
        <v>10516.666666666666</v>
      </c>
      <c r="N39" s="57">
        <f t="shared" si="24"/>
        <v>7112.5</v>
      </c>
      <c r="O39" s="58" t="s">
        <v>0</v>
      </c>
      <c r="P39" s="59">
        <f t="shared" si="25"/>
        <v>7887.5</v>
      </c>
      <c r="Q39" s="57">
        <f t="shared" si="26"/>
        <v>5690</v>
      </c>
      <c r="R39" s="58" t="s">
        <v>0</v>
      </c>
      <c r="S39" s="59">
        <f t="shared" si="27"/>
        <v>6310</v>
      </c>
      <c r="T39" s="57">
        <f t="shared" si="28"/>
        <v>4741.666666666667</v>
      </c>
      <c r="U39" s="58" t="s">
        <v>0</v>
      </c>
      <c r="V39" s="59">
        <f t="shared" si="29"/>
        <v>5258.333333333333</v>
      </c>
      <c r="W39" s="57">
        <f t="shared" si="30"/>
        <v>4064.285714285714</v>
      </c>
      <c r="X39" s="58" t="s">
        <v>0</v>
      </c>
      <c r="Y39" s="59">
        <f t="shared" si="31"/>
        <v>4507.142857142857</v>
      </c>
      <c r="Z39" s="57">
        <f t="shared" si="32"/>
        <v>3556.25</v>
      </c>
      <c r="AA39" s="58" t="s">
        <v>0</v>
      </c>
      <c r="AB39" s="59">
        <f t="shared" si="33"/>
        <v>3943.75</v>
      </c>
      <c r="AC39" s="57">
        <f t="shared" si="34"/>
        <v>3161.1111111111113</v>
      </c>
      <c r="AD39" s="58" t="s">
        <v>0</v>
      </c>
      <c r="AE39" s="59">
        <f t="shared" si="35"/>
        <v>3505.5555555555557</v>
      </c>
    </row>
    <row r="40" spans="4:31" ht="12.75">
      <c r="D40" s="70">
        <v>4</v>
      </c>
      <c r="E40" s="57">
        <f t="shared" si="18"/>
        <v>38450</v>
      </c>
      <c r="F40" s="58" t="s">
        <v>0</v>
      </c>
      <c r="G40" s="59">
        <f t="shared" si="19"/>
        <v>42550</v>
      </c>
      <c r="H40" s="57">
        <f t="shared" si="20"/>
        <v>19225</v>
      </c>
      <c r="I40" s="58" t="s">
        <v>0</v>
      </c>
      <c r="J40" s="59">
        <f t="shared" si="21"/>
        <v>21275</v>
      </c>
      <c r="K40" s="57">
        <f t="shared" si="22"/>
        <v>12816.666666666666</v>
      </c>
      <c r="L40" s="58" t="s">
        <v>0</v>
      </c>
      <c r="M40" s="59">
        <f t="shared" si="23"/>
        <v>14183.333333333334</v>
      </c>
      <c r="N40" s="57">
        <f t="shared" si="24"/>
        <v>9612.5</v>
      </c>
      <c r="O40" s="58" t="s">
        <v>0</v>
      </c>
      <c r="P40" s="59">
        <f t="shared" si="25"/>
        <v>10637.5</v>
      </c>
      <c r="Q40" s="57">
        <f t="shared" si="26"/>
        <v>7690</v>
      </c>
      <c r="R40" s="58" t="s">
        <v>0</v>
      </c>
      <c r="S40" s="59">
        <f t="shared" si="27"/>
        <v>8510</v>
      </c>
      <c r="T40" s="57">
        <f t="shared" si="28"/>
        <v>6408.333333333333</v>
      </c>
      <c r="U40" s="58" t="s">
        <v>0</v>
      </c>
      <c r="V40" s="59">
        <f t="shared" si="29"/>
        <v>7091.666666666667</v>
      </c>
      <c r="W40" s="57">
        <f t="shared" si="30"/>
        <v>5492.857142857143</v>
      </c>
      <c r="X40" s="58" t="s">
        <v>0</v>
      </c>
      <c r="Y40" s="59">
        <f t="shared" si="31"/>
        <v>6078.571428571428</v>
      </c>
      <c r="Z40" s="57">
        <f t="shared" si="32"/>
        <v>4806.25</v>
      </c>
      <c r="AA40" s="58" t="s">
        <v>0</v>
      </c>
      <c r="AB40" s="59">
        <f t="shared" si="33"/>
        <v>5318.75</v>
      </c>
      <c r="AC40" s="57">
        <f t="shared" si="34"/>
        <v>4272.222222222223</v>
      </c>
      <c r="AD40" s="58" t="s">
        <v>0</v>
      </c>
      <c r="AE40" s="59">
        <f t="shared" si="35"/>
        <v>4727.777777777777</v>
      </c>
    </row>
    <row r="41" spans="4:31" ht="12.75">
      <c r="D41" s="70">
        <v>5</v>
      </c>
      <c r="E41" s="57">
        <f t="shared" si="18"/>
        <v>48450</v>
      </c>
      <c r="F41" s="58" t="s">
        <v>0</v>
      </c>
      <c r="G41" s="59">
        <f t="shared" si="19"/>
        <v>53550</v>
      </c>
      <c r="H41" s="57">
        <f t="shared" si="20"/>
        <v>24225</v>
      </c>
      <c r="I41" s="58" t="s">
        <v>0</v>
      </c>
      <c r="J41" s="59">
        <f t="shared" si="21"/>
        <v>26775</v>
      </c>
      <c r="K41" s="57">
        <f t="shared" si="22"/>
        <v>16150</v>
      </c>
      <c r="L41" s="58" t="s">
        <v>0</v>
      </c>
      <c r="M41" s="59">
        <f t="shared" si="23"/>
        <v>17850</v>
      </c>
      <c r="N41" s="57">
        <f t="shared" si="24"/>
        <v>12112.5</v>
      </c>
      <c r="O41" s="58" t="s">
        <v>0</v>
      </c>
      <c r="P41" s="59">
        <f t="shared" si="25"/>
        <v>13387.5</v>
      </c>
      <c r="Q41" s="57">
        <f t="shared" si="26"/>
        <v>9690</v>
      </c>
      <c r="R41" s="58" t="s">
        <v>0</v>
      </c>
      <c r="S41" s="59">
        <f t="shared" si="27"/>
        <v>10710</v>
      </c>
      <c r="T41" s="57">
        <f t="shared" si="28"/>
        <v>8075</v>
      </c>
      <c r="U41" s="58" t="s">
        <v>0</v>
      </c>
      <c r="V41" s="59">
        <f t="shared" si="29"/>
        <v>8925</v>
      </c>
      <c r="W41" s="57">
        <f t="shared" si="30"/>
        <v>6921.428571428572</v>
      </c>
      <c r="X41" s="58" t="s">
        <v>0</v>
      </c>
      <c r="Y41" s="59">
        <f t="shared" si="31"/>
        <v>7650</v>
      </c>
      <c r="Z41" s="57">
        <f t="shared" si="32"/>
        <v>6056.25</v>
      </c>
      <c r="AA41" s="58" t="s">
        <v>0</v>
      </c>
      <c r="AB41" s="59">
        <f t="shared" si="33"/>
        <v>6693.75</v>
      </c>
      <c r="AC41" s="57">
        <f t="shared" si="34"/>
        <v>5383.333333333333</v>
      </c>
      <c r="AD41" s="58" t="s">
        <v>0</v>
      </c>
      <c r="AE41" s="59">
        <f t="shared" si="35"/>
        <v>5950</v>
      </c>
    </row>
    <row r="42" spans="4:31" ht="12.75">
      <c r="D42" s="70">
        <v>6</v>
      </c>
      <c r="E42" s="57">
        <f t="shared" si="18"/>
        <v>58450</v>
      </c>
      <c r="F42" s="58" t="s">
        <v>0</v>
      </c>
      <c r="G42" s="59">
        <f t="shared" si="19"/>
        <v>64550</v>
      </c>
      <c r="H42" s="57">
        <f t="shared" si="20"/>
        <v>29225</v>
      </c>
      <c r="I42" s="58" t="s">
        <v>0</v>
      </c>
      <c r="J42" s="59">
        <f t="shared" si="21"/>
        <v>32275</v>
      </c>
      <c r="K42" s="57">
        <f t="shared" si="22"/>
        <v>19483.333333333332</v>
      </c>
      <c r="L42" s="58" t="s">
        <v>0</v>
      </c>
      <c r="M42" s="59">
        <f t="shared" si="23"/>
        <v>21516.666666666668</v>
      </c>
      <c r="N42" s="57">
        <f t="shared" si="24"/>
        <v>14612.5</v>
      </c>
      <c r="O42" s="58" t="s">
        <v>0</v>
      </c>
      <c r="P42" s="59">
        <f t="shared" si="25"/>
        <v>16137.5</v>
      </c>
      <c r="Q42" s="57">
        <f t="shared" si="26"/>
        <v>11690</v>
      </c>
      <c r="R42" s="58" t="s">
        <v>0</v>
      </c>
      <c r="S42" s="59">
        <f t="shared" si="27"/>
        <v>12910</v>
      </c>
      <c r="T42" s="57">
        <f t="shared" si="28"/>
        <v>9741.666666666666</v>
      </c>
      <c r="U42" s="58" t="s">
        <v>0</v>
      </c>
      <c r="V42" s="59">
        <f t="shared" si="29"/>
        <v>10758.333333333334</v>
      </c>
      <c r="W42" s="57">
        <f t="shared" si="30"/>
        <v>8350</v>
      </c>
      <c r="X42" s="58" t="s">
        <v>0</v>
      </c>
      <c r="Y42" s="59">
        <f t="shared" si="31"/>
        <v>9221.42857142857</v>
      </c>
      <c r="Z42" s="57">
        <f t="shared" si="32"/>
        <v>7306.25</v>
      </c>
      <c r="AA42" s="58" t="s">
        <v>0</v>
      </c>
      <c r="AB42" s="59">
        <f t="shared" si="33"/>
        <v>8068.75</v>
      </c>
      <c r="AC42" s="57">
        <f t="shared" si="34"/>
        <v>6494.444444444444</v>
      </c>
      <c r="AD42" s="58" t="s">
        <v>0</v>
      </c>
      <c r="AE42" s="59">
        <f t="shared" si="35"/>
        <v>7172.222222222223</v>
      </c>
    </row>
    <row r="43" spans="4:31" ht="12.75">
      <c r="D43" s="70">
        <v>7</v>
      </c>
      <c r="E43" s="57">
        <f t="shared" si="18"/>
        <v>68450</v>
      </c>
      <c r="F43" s="58" t="s">
        <v>0</v>
      </c>
      <c r="G43" s="59">
        <f t="shared" si="19"/>
        <v>75550</v>
      </c>
      <c r="H43" s="57">
        <f t="shared" si="20"/>
        <v>34225</v>
      </c>
      <c r="I43" s="58" t="s">
        <v>0</v>
      </c>
      <c r="J43" s="59">
        <f t="shared" si="21"/>
        <v>37775</v>
      </c>
      <c r="K43" s="57">
        <f t="shared" si="22"/>
        <v>22816.666666666668</v>
      </c>
      <c r="L43" s="58" t="s">
        <v>0</v>
      </c>
      <c r="M43" s="59">
        <f t="shared" si="23"/>
        <v>25183.333333333332</v>
      </c>
      <c r="N43" s="57">
        <f t="shared" si="24"/>
        <v>17112.5</v>
      </c>
      <c r="O43" s="58" t="s">
        <v>0</v>
      </c>
      <c r="P43" s="59">
        <f t="shared" si="25"/>
        <v>18887.5</v>
      </c>
      <c r="Q43" s="57">
        <f t="shared" si="26"/>
        <v>13690</v>
      </c>
      <c r="R43" s="58" t="s">
        <v>0</v>
      </c>
      <c r="S43" s="59">
        <f t="shared" si="27"/>
        <v>15110</v>
      </c>
      <c r="T43" s="57">
        <f t="shared" si="28"/>
        <v>11408.333333333334</v>
      </c>
      <c r="U43" s="58" t="s">
        <v>0</v>
      </c>
      <c r="V43" s="59">
        <f t="shared" si="29"/>
        <v>12591.666666666666</v>
      </c>
      <c r="W43" s="57">
        <f t="shared" si="30"/>
        <v>9778.57142857143</v>
      </c>
      <c r="X43" s="58" t="s">
        <v>0</v>
      </c>
      <c r="Y43" s="59">
        <f t="shared" si="31"/>
        <v>10792.857142857143</v>
      </c>
      <c r="Z43" s="57">
        <f t="shared" si="32"/>
        <v>8556.25</v>
      </c>
      <c r="AA43" s="58" t="s">
        <v>0</v>
      </c>
      <c r="AB43" s="59">
        <f t="shared" si="33"/>
        <v>9443.75</v>
      </c>
      <c r="AC43" s="57">
        <f t="shared" si="34"/>
        <v>7605.555555555556</v>
      </c>
      <c r="AD43" s="58" t="s">
        <v>0</v>
      </c>
      <c r="AE43" s="59">
        <f t="shared" si="35"/>
        <v>8394.444444444445</v>
      </c>
    </row>
    <row r="44" spans="4:31" ht="12.75">
      <c r="D44" s="70">
        <v>8</v>
      </c>
      <c r="E44" s="57">
        <f t="shared" si="18"/>
        <v>78450</v>
      </c>
      <c r="F44" s="58" t="s">
        <v>0</v>
      </c>
      <c r="G44" s="59">
        <f t="shared" si="19"/>
        <v>86550</v>
      </c>
      <c r="H44" s="57">
        <f t="shared" si="20"/>
        <v>39225</v>
      </c>
      <c r="I44" s="58" t="s">
        <v>0</v>
      </c>
      <c r="J44" s="59">
        <f t="shared" si="21"/>
        <v>43275</v>
      </c>
      <c r="K44" s="57">
        <f t="shared" si="22"/>
        <v>26150</v>
      </c>
      <c r="L44" s="58" t="s">
        <v>0</v>
      </c>
      <c r="M44" s="59">
        <f t="shared" si="23"/>
        <v>28850</v>
      </c>
      <c r="N44" s="57">
        <f t="shared" si="24"/>
        <v>19612.5</v>
      </c>
      <c r="O44" s="58" t="s">
        <v>0</v>
      </c>
      <c r="P44" s="59">
        <f t="shared" si="25"/>
        <v>21637.5</v>
      </c>
      <c r="Q44" s="57">
        <f t="shared" si="26"/>
        <v>15690</v>
      </c>
      <c r="R44" s="58" t="s">
        <v>0</v>
      </c>
      <c r="S44" s="59">
        <f t="shared" si="27"/>
        <v>17310</v>
      </c>
      <c r="T44" s="57">
        <f t="shared" si="28"/>
        <v>13075</v>
      </c>
      <c r="U44" s="58" t="s">
        <v>0</v>
      </c>
      <c r="V44" s="59">
        <f t="shared" si="29"/>
        <v>14425</v>
      </c>
      <c r="W44" s="57">
        <f t="shared" si="30"/>
        <v>11207.142857142857</v>
      </c>
      <c r="X44" s="58" t="s">
        <v>0</v>
      </c>
      <c r="Y44" s="59">
        <f t="shared" si="31"/>
        <v>12364.285714285714</v>
      </c>
      <c r="Z44" s="57">
        <f t="shared" si="32"/>
        <v>9806.25</v>
      </c>
      <c r="AA44" s="58" t="s">
        <v>0</v>
      </c>
      <c r="AB44" s="59">
        <f t="shared" si="33"/>
        <v>10818.75</v>
      </c>
      <c r="AC44" s="57">
        <f t="shared" si="34"/>
        <v>8716.666666666666</v>
      </c>
      <c r="AD44" s="58" t="s">
        <v>0</v>
      </c>
      <c r="AE44" s="59">
        <f t="shared" si="35"/>
        <v>9616.666666666666</v>
      </c>
    </row>
    <row r="45" spans="4:31" ht="13.5" thickBot="1">
      <c r="D45" s="70">
        <v>9</v>
      </c>
      <c r="E45" s="60">
        <f t="shared" si="18"/>
        <v>88450</v>
      </c>
      <c r="F45" s="61" t="s">
        <v>0</v>
      </c>
      <c r="G45" s="62">
        <f t="shared" si="19"/>
        <v>97550</v>
      </c>
      <c r="H45" s="60">
        <f t="shared" si="20"/>
        <v>44225</v>
      </c>
      <c r="I45" s="61" t="s">
        <v>0</v>
      </c>
      <c r="J45" s="62">
        <f t="shared" si="21"/>
        <v>48775</v>
      </c>
      <c r="K45" s="60">
        <f t="shared" si="22"/>
        <v>29483.333333333332</v>
      </c>
      <c r="L45" s="61" t="s">
        <v>0</v>
      </c>
      <c r="M45" s="62">
        <f t="shared" si="23"/>
        <v>32516.666666666668</v>
      </c>
      <c r="N45" s="60">
        <f t="shared" si="24"/>
        <v>22112.5</v>
      </c>
      <c r="O45" s="61" t="s">
        <v>0</v>
      </c>
      <c r="P45" s="62">
        <f t="shared" si="25"/>
        <v>24387.5</v>
      </c>
      <c r="Q45" s="60">
        <f t="shared" si="26"/>
        <v>17690</v>
      </c>
      <c r="R45" s="61" t="s">
        <v>0</v>
      </c>
      <c r="S45" s="62">
        <f t="shared" si="27"/>
        <v>19510</v>
      </c>
      <c r="T45" s="60">
        <f t="shared" si="28"/>
        <v>14741.666666666666</v>
      </c>
      <c r="U45" s="61" t="s">
        <v>0</v>
      </c>
      <c r="V45" s="62">
        <f t="shared" si="29"/>
        <v>16258.333333333334</v>
      </c>
      <c r="W45" s="60">
        <f t="shared" si="30"/>
        <v>12635.714285714286</v>
      </c>
      <c r="X45" s="61" t="s">
        <v>0</v>
      </c>
      <c r="Y45" s="62">
        <f t="shared" si="31"/>
        <v>13935.714285714286</v>
      </c>
      <c r="Z45" s="60">
        <f t="shared" si="32"/>
        <v>11056.25</v>
      </c>
      <c r="AA45" s="61" t="s">
        <v>0</v>
      </c>
      <c r="AB45" s="62">
        <f t="shared" si="33"/>
        <v>12193.75</v>
      </c>
      <c r="AC45" s="60">
        <f t="shared" si="34"/>
        <v>9827.777777777777</v>
      </c>
      <c r="AD45" s="61" t="s">
        <v>0</v>
      </c>
      <c r="AE45" s="62">
        <f t="shared" si="35"/>
        <v>10838.888888888889</v>
      </c>
    </row>
    <row r="120" ht="12.75">
      <c r="E120" t="s">
        <v>29</v>
      </c>
    </row>
    <row r="121" spans="5:29" ht="12.75">
      <c r="E121" t="b">
        <f>AND((NOT(AND(F$22=$K$8,$D23=$K$9))),NOT(OR(G23&lt;$K$11,E23&gt;$M$11)))</f>
        <v>0</v>
      </c>
      <c r="H121" t="b">
        <f>AND((NOT(AND(I$22=$K$8,$D23=$K$9))),NOT(OR(J23&lt;$K$11,H23&gt;$M$11)))</f>
        <v>0</v>
      </c>
      <c r="K121" t="b">
        <f>AND((NOT(AND(L$22=$K$8,$D23=$K$9))),NOT(OR(M23&lt;$K$11,K23&gt;$M$11)))</f>
        <v>0</v>
      </c>
      <c r="N121" t="b">
        <f>AND((NOT(AND(O$22=$K$8,$D23=$K$9))),NOT(OR(P23&lt;$K$11,N23&gt;$M$11)))</f>
        <v>0</v>
      </c>
      <c r="Q121" t="b">
        <f>AND((NOT(AND(R$22=$K$8,$D23=$K$9))),NOT(OR(S23&lt;$K$11,Q23&gt;$M$11)))</f>
        <v>0</v>
      </c>
      <c r="T121" t="b">
        <f>AND((NOT(AND(U$22=$K$8,$D23=$K$9))),NOT(OR(V23&lt;$K$11,T23&gt;$M$11)))</f>
        <v>0</v>
      </c>
      <c r="W121" t="b">
        <f>AND((NOT(AND(X$22=$K$8,$D23=$K$9))),NOT(OR(Y23&lt;$K$11,W23&gt;$M$11)))</f>
        <v>0</v>
      </c>
      <c r="Z121" t="b">
        <f>AND((NOT(AND(AA$22=$K$8,$D23=$K$9))),NOT(OR(AB23&lt;$K$11,Z23&gt;$M$11)))</f>
        <v>0</v>
      </c>
      <c r="AC121" t="b">
        <f>AND((NOT(AND(AD$22=$K$8,$D23=$K$9))),NOT(OR(AE23&lt;$K$11,AC23&gt;$M$11)))</f>
        <v>0</v>
      </c>
    </row>
    <row r="122" spans="5:29" ht="12.75">
      <c r="E122" t="b">
        <f>AND((NOT(AND(F$22=$K$8,$D24=$K$9))),NOT(OR(G24&lt;$K$11,E24&gt;$M$11)))</f>
        <v>0</v>
      </c>
      <c r="H122" t="b">
        <f>AND((NOT(AND(I$22=$K$8,$D24=$K$9))),NOT(OR(J24&lt;$K$11,H24&gt;$M$11)))</f>
        <v>1</v>
      </c>
      <c r="K122" t="b">
        <f>AND((NOT(AND(L$22=$K$8,$D24=$K$9))),NOT(OR(M24&lt;$K$11,K24&gt;$M$11)))</f>
        <v>0</v>
      </c>
      <c r="N122" t="b">
        <f>AND((NOT(AND(O$22=$K$8,$D24=$K$9))),NOT(OR(P24&lt;$K$11,N24&gt;$M$11)))</f>
        <v>0</v>
      </c>
      <c r="Q122" t="b">
        <f>AND((NOT(AND(R$22=$K$8,$D24=$K$9))),NOT(OR(S24&lt;$K$11,Q24&gt;$M$11)))</f>
        <v>0</v>
      </c>
      <c r="T122" t="b">
        <f>AND((NOT(AND(U$22=$K$8,$D24=$K$9))),NOT(OR(V24&lt;$K$11,T24&gt;$M$11)))</f>
        <v>0</v>
      </c>
      <c r="W122" t="b">
        <f>AND((NOT(AND(X$22=$K$8,$D24=$K$9))),NOT(OR(Y24&lt;$K$11,W24&gt;$M$11)))</f>
        <v>0</v>
      </c>
      <c r="Z122" t="b">
        <f>AND((NOT(AND(AA$22=$K$8,$D24=$K$9))),NOT(OR(AB24&lt;$K$11,Z24&gt;$M$11)))</f>
        <v>0</v>
      </c>
      <c r="AC122" t="b">
        <f>AND((NOT(AND(AD$22=$K$8,$D24=$K$9))),NOT(OR(AE24&lt;$K$11,AC24&gt;$M$11)))</f>
        <v>0</v>
      </c>
    </row>
    <row r="123" spans="5:29" ht="12.75">
      <c r="E123" t="b">
        <f>AND((NOT(AND(F$22=$K$8,$D25=$K$9))),NOT(OR(G25&lt;$K$11,E25&gt;$M$11)))</f>
        <v>0</v>
      </c>
      <c r="H123" t="b">
        <f>AND((NOT(AND(I$22=$K$8,$D25=$K$9))),NOT(OR(J25&lt;$K$11,H25&gt;$M$11)))</f>
        <v>0</v>
      </c>
      <c r="K123" t="b">
        <f>AND((NOT(AND(L$22=$K$8,$D25=$K$9))),NOT(OR(M25&lt;$K$11,K25&gt;$M$11)))</f>
        <v>1</v>
      </c>
      <c r="N123" t="b">
        <f>AND((NOT(AND(O$22=$K$8,$D25=$K$9))),NOT(OR(P25&lt;$K$11,N25&gt;$M$11)))</f>
        <v>0</v>
      </c>
      <c r="Q123" t="b">
        <f>AND((NOT(AND(R$22=$K$8,$D25=$K$9))),NOT(OR(S25&lt;$K$11,Q25&gt;$M$11)))</f>
        <v>0</v>
      </c>
      <c r="T123" t="b">
        <f>AND((NOT(AND(U$22=$K$8,$D25=$K$9))),NOT(OR(V25&lt;$K$11,T25&gt;$M$11)))</f>
        <v>0</v>
      </c>
      <c r="W123" t="b">
        <f>AND((NOT(AND(X$22=$K$8,$D25=$K$9))),NOT(OR(Y25&lt;$K$11,W25&gt;$M$11)))</f>
        <v>0</v>
      </c>
      <c r="Z123" t="b">
        <f>AND((NOT(AND(AA$22=$K$8,$D25=$K$9))),NOT(OR(AB25&lt;$K$11,Z25&gt;$M$11)))</f>
        <v>0</v>
      </c>
      <c r="AC123" t="b">
        <f>AND((NOT(AND(AD$22=$K$8,$D25=$K$9))),NOT(OR(AE25&lt;$K$11,AC25&gt;$M$11)))</f>
        <v>0</v>
      </c>
    </row>
    <row r="124" spans="5:29" ht="12.75">
      <c r="E124" t="b">
        <f>AND((NOT(AND(F$22=$K$8,$D26=$K$9))),NOT(OR(G26&lt;$K$11,E26&gt;$M$11)))</f>
        <v>0</v>
      </c>
      <c r="H124" t="b">
        <f>AND((NOT(AND(I$22=$K$8,$D26=$K$9))),NOT(OR(J26&lt;$K$11,H26&gt;$M$11)))</f>
        <v>0</v>
      </c>
      <c r="K124" t="b">
        <f>AND((NOT(AND(L$22=$K$8,$D26=$K$9))),NOT(OR(M26&lt;$K$11,K26&gt;$M$11)))</f>
        <v>0</v>
      </c>
      <c r="N124" t="b">
        <f>AND((NOT(AND(O$22=$K$8,$D26=$K$9))),NOT(OR(P26&lt;$K$11,N26&gt;$M$11)))</f>
        <v>1</v>
      </c>
      <c r="Q124" t="b">
        <f>AND((NOT(AND(R$22=$K$8,$D26=$K$9))),NOT(OR(S26&lt;$K$11,Q26&gt;$M$11)))</f>
        <v>0</v>
      </c>
      <c r="T124" t="b">
        <f>AND((NOT(AND(U$22=$K$8,$D26=$K$9))),NOT(OR(V26&lt;$K$11,T26&gt;$M$11)))</f>
        <v>0</v>
      </c>
      <c r="W124" t="b">
        <f>AND((NOT(AND(X$22=$K$8,$D26=$K$9))),NOT(OR(Y26&lt;$K$11,W26&gt;$M$11)))</f>
        <v>0</v>
      </c>
      <c r="Z124" t="b">
        <f>AND((NOT(AND(AA$22=$K$8,$D26=$K$9))),NOT(OR(AB26&lt;$K$11,Z26&gt;$M$11)))</f>
        <v>0</v>
      </c>
      <c r="AC124" t="b">
        <f>AND((NOT(AND(AD$22=$K$8,$D26=$K$9))),NOT(OR(AE26&lt;$K$11,AC26&gt;$M$11)))</f>
        <v>0</v>
      </c>
    </row>
    <row r="125" spans="5:29" ht="12.75">
      <c r="E125" t="b">
        <f>AND((NOT(AND(F$22=$K$8,$D27=$K$9))),NOT(OR(G27&lt;$K$11,E27&gt;$M$11)))</f>
        <v>0</v>
      </c>
      <c r="H125" t="b">
        <f>AND((NOT(AND(I$22=$K$8,$D27=$K$9))),NOT(OR(J27&lt;$K$11,H27&gt;$M$11)))</f>
        <v>0</v>
      </c>
      <c r="K125" t="b">
        <f>AND((NOT(AND(L$22=$K$8,$D27=$K$9))),NOT(OR(M27&lt;$K$11,K27&gt;$M$11)))</f>
        <v>0</v>
      </c>
      <c r="N125" t="b">
        <f>AND((NOT(AND(O$22=$K$8,$D27=$K$9))),NOT(OR(P27&lt;$K$11,N27&gt;$M$11)))</f>
        <v>1</v>
      </c>
      <c r="Q125" t="b">
        <f>AND((NOT(AND(R$22=$K$8,$D27=$K$9))),NOT(OR(S27&lt;$K$11,Q27&gt;$M$11)))</f>
        <v>1</v>
      </c>
      <c r="T125" t="b">
        <f>AND((NOT(AND(U$22=$K$8,$D27=$K$9))),NOT(OR(V27&lt;$K$11,T27&gt;$M$11)))</f>
        <v>0</v>
      </c>
      <c r="W125" t="b">
        <f>AND((NOT(AND(X$22=$K$8,$D27=$K$9))),NOT(OR(Y27&lt;$K$11,W27&gt;$M$11)))</f>
        <v>0</v>
      </c>
      <c r="Z125" t="b">
        <f>AND((NOT(AND(AA$22=$K$8,$D27=$K$9))),NOT(OR(AB27&lt;$K$11,Z27&gt;$M$11)))</f>
        <v>0</v>
      </c>
      <c r="AC125" t="b">
        <f>AND((NOT(AND(AD$22=$K$8,$D27=$K$9))),NOT(OR(AE27&lt;$K$11,AC27&gt;$M$11)))</f>
        <v>0</v>
      </c>
    </row>
    <row r="126" spans="5:29" ht="12.75">
      <c r="E126" t="b">
        <f>AND((NOT(AND(F$22=$K$8,$D28=$K$9))),NOT(OR(G28&lt;$K$11,E28&gt;$M$11)))</f>
        <v>0</v>
      </c>
      <c r="H126" t="b">
        <f>AND((NOT(AND(I$22=$K$8,$D28=$K$9))),NOT(OR(J28&lt;$K$11,H28&gt;$M$11)))</f>
        <v>0</v>
      </c>
      <c r="K126" t="b">
        <f>AND((NOT(AND(L$22=$K$8,$D28=$K$9))),NOT(OR(M28&lt;$K$11,K28&gt;$M$11)))</f>
        <v>0</v>
      </c>
      <c r="N126" t="b">
        <f>AND((NOT(AND(O$22=$K$8,$D28=$K$9))),NOT(OR(P28&lt;$K$11,N28&gt;$M$11)))</f>
        <v>0</v>
      </c>
      <c r="Q126" t="b">
        <f>AND((NOT(AND(R$22=$K$8,$D28=$K$9))),NOT(OR(S28&lt;$K$11,Q28&gt;$M$11)))</f>
        <v>1</v>
      </c>
      <c r="T126" t="b">
        <f>AND((NOT(AND(U$22=$K$8,$D28=$K$9))),NOT(OR(V28&lt;$K$11,T28&gt;$M$11)))</f>
        <v>1</v>
      </c>
      <c r="W126" t="b">
        <f>AND((NOT(AND(X$22=$K$8,$D28=$K$9))),NOT(OR(Y28&lt;$K$11,W28&gt;$M$11)))</f>
        <v>0</v>
      </c>
      <c r="Z126" t="b">
        <f>AND((NOT(AND(AA$22=$K$8,$D28=$K$9))),NOT(OR(AB28&lt;$K$11,Z28&gt;$M$11)))</f>
        <v>0</v>
      </c>
      <c r="AC126" t="b">
        <f>AND((NOT(AND(AD$22=$K$8,$D28=$K$9))),NOT(OR(AE28&lt;$K$11,AC28&gt;$M$11)))</f>
        <v>0</v>
      </c>
    </row>
    <row r="127" spans="5:29" ht="12.75">
      <c r="E127" t="b">
        <f>AND((NOT(AND(F$22=$K$8,$D29=$K$9))),NOT(OR(G29&lt;$K$11,E29&gt;$M$11)))</f>
        <v>0</v>
      </c>
      <c r="H127" t="b">
        <f>AND((NOT(AND(I$22=$K$8,$D29=$K$9))),NOT(OR(J29&lt;$K$11,H29&gt;$M$11)))</f>
        <v>0</v>
      </c>
      <c r="K127" t="b">
        <f>AND((NOT(AND(L$22=$K$8,$D29=$K$9))),NOT(OR(M29&lt;$K$11,K29&gt;$M$11)))</f>
        <v>0</v>
      </c>
      <c r="N127" t="b">
        <f>AND((NOT(AND(O$22=$K$8,$D29=$K$9))),NOT(OR(P29&lt;$K$11,N29&gt;$M$11)))</f>
        <v>0</v>
      </c>
      <c r="Q127" t="b">
        <f>AND((NOT(AND(R$22=$K$8,$D29=$K$9))),NOT(OR(S29&lt;$K$11,Q29&gt;$M$11)))</f>
        <v>0</v>
      </c>
      <c r="T127" t="b">
        <f>AND((NOT(AND(U$22=$K$8,$D29=$K$9))),NOT(OR(V29&lt;$K$11,T29&gt;$M$11)))</f>
        <v>1</v>
      </c>
      <c r="W127" t="b">
        <f>AND((NOT(AND(X$22=$K$8,$D29=$K$9))),NOT(OR(Y29&lt;$K$11,W29&gt;$M$11)))</f>
        <v>1</v>
      </c>
      <c r="Z127" t="b">
        <f>AND((NOT(AND(AA$22=$K$8,$D29=$K$9))),NOT(OR(AB29&lt;$K$11,Z29&gt;$M$11)))</f>
        <v>0</v>
      </c>
      <c r="AC127" t="b">
        <f>AND((NOT(AND(AD$22=$K$8,$D29=$K$9))),NOT(OR(AE29&lt;$K$11,AC29&gt;$M$11)))</f>
        <v>0</v>
      </c>
    </row>
    <row r="128" spans="5:29" ht="12.75">
      <c r="E128" t="b">
        <f>AND((NOT(AND(F$22=$K$8,$D30=$K$9))),NOT(OR(G30&lt;$K$11,E30&gt;$M$11)))</f>
        <v>0</v>
      </c>
      <c r="H128" t="b">
        <f>AND((NOT(AND(I$22=$K$8,$D30=$K$9))),NOT(OR(J30&lt;$K$11,H30&gt;$M$11)))</f>
        <v>0</v>
      </c>
      <c r="K128" t="b">
        <f>AND((NOT(AND(L$22=$K$8,$D30=$K$9))),NOT(OR(M30&lt;$K$11,K30&gt;$M$11)))</f>
        <v>0</v>
      </c>
      <c r="N128" t="b">
        <f>AND((NOT(AND(O$22=$K$8,$D30=$K$9))),NOT(OR(P30&lt;$K$11,N30&gt;$M$11)))</f>
        <v>0</v>
      </c>
      <c r="Q128" t="b">
        <f>AND((NOT(AND(R$22=$K$8,$D30=$K$9))),NOT(OR(S30&lt;$K$11,Q30&gt;$M$11)))</f>
        <v>0</v>
      </c>
      <c r="T128" t="b">
        <f>AND((NOT(AND(U$22=$K$8,$D30=$K$9))),NOT(OR(V30&lt;$K$11,T30&gt;$M$11)))</f>
        <v>0</v>
      </c>
      <c r="W128" t="b">
        <f>AND((NOT(AND(X$22=$K$8,$D30=$K$9))),NOT(OR(Y30&lt;$K$11,W30&gt;$M$11)))</f>
        <v>1</v>
      </c>
      <c r="Z128" t="b">
        <f>AND((NOT(AND(AA$22=$K$8,$D30=$K$9))),NOT(OR(AB30&lt;$K$11,Z30&gt;$M$11)))</f>
        <v>1</v>
      </c>
      <c r="AC128" t="b">
        <f>AND((NOT(AND(AD$22=$K$8,$D30=$K$9))),NOT(OR(AE30&lt;$K$11,AC30&gt;$M$11)))</f>
        <v>0</v>
      </c>
    </row>
    <row r="129" spans="5:29" ht="12.75">
      <c r="E129" t="b">
        <f>AND((NOT(AND(F$22=$K$8,$D31=$K$9))),NOT(OR(G31&lt;$K$11,E31&gt;$M$11)))</f>
        <v>0</v>
      </c>
      <c r="H129" t="b">
        <f>AND((NOT(AND(I$22=$K$8,$D31=$K$9))),NOT(OR(J31&lt;$K$11,H31&gt;$M$11)))</f>
        <v>0</v>
      </c>
      <c r="K129" t="b">
        <f>AND((NOT(AND(L$22=$K$8,$D31=$K$9))),NOT(OR(M31&lt;$K$11,K31&gt;$M$11)))</f>
        <v>0</v>
      </c>
      <c r="N129" t="b">
        <f>AND((NOT(AND(O$22=$K$8,$D31=$K$9))),NOT(OR(P31&lt;$K$11,N31&gt;$M$11)))</f>
        <v>0</v>
      </c>
      <c r="Q129" t="b">
        <f>AND((NOT(AND(R$22=$K$8,$D31=$K$9))),NOT(OR(S31&lt;$K$11,Q31&gt;$M$11)))</f>
        <v>0</v>
      </c>
      <c r="T129" t="b">
        <f>AND((NOT(AND(U$22=$K$8,$D31=$K$9))),NOT(OR(V31&lt;$K$11,T31&gt;$M$11)))</f>
        <v>0</v>
      </c>
      <c r="W129" t="b">
        <f>AND((NOT(AND(X$22=$K$8,$D31=$K$9))),NOT(OR(Y31&lt;$K$11,W31&gt;$M$11)))</f>
        <v>0</v>
      </c>
      <c r="Z129" t="b">
        <f>AND((NOT(AND(AA$22=$K$8,$D31=$K$9))),NOT(OR(AB31&lt;$K$11,Z31&gt;$M$11)))</f>
        <v>1</v>
      </c>
      <c r="AC129" t="b">
        <f>AND((NOT(AND(AD$22=$K$8,$D31=$K$9))),NOT(OR(AE31&lt;$K$11,AC31&gt;$M$11)))</f>
        <v>1</v>
      </c>
    </row>
    <row r="135" spans="5:29" ht="12.75">
      <c r="E135" t="b">
        <f>AND((NOT(AND(F$22=$K$8,$D37=$K$9))),NOT(OR(G37&lt;$K$11,E37&gt;$M$11)))</f>
        <v>0</v>
      </c>
      <c r="H135" t="b">
        <f>AND((NOT(AND(I$22=$K$8,$D37=$K$9))),NOT(OR(J37&lt;$K$11,H37&gt;$M$11)))</f>
        <v>0</v>
      </c>
      <c r="K135" t="b">
        <f>AND((NOT(AND(L$22=$K$8,$D37=$K$9))),NOT(OR(M37&lt;$K$11,K37&gt;$M$11)))</f>
        <v>0</v>
      </c>
      <c r="N135" t="b">
        <f>AND((NOT(AND(O$22=$K$8,$D37=$K$9))),NOT(OR(P37&lt;$K$11,N37&gt;$M$11)))</f>
        <v>0</v>
      </c>
      <c r="Q135" t="b">
        <f>AND((NOT(AND(R$22=$K$8,$D37=$K$9))),NOT(OR(S37&lt;$K$11,Q37&gt;$M$11)))</f>
        <v>0</v>
      </c>
      <c r="T135" t="b">
        <f>AND((NOT(AND(U$22=$K$8,$D37=$K$9))),NOT(OR(V37&lt;$K$11,T37&gt;$M$11)))</f>
        <v>0</v>
      </c>
      <c r="W135" t="b">
        <f>AND((NOT(AND(X$22=$K$8,$D37=$K$9))),NOT(OR(Y37&lt;$K$11,W37&gt;$M$11)))</f>
        <v>0</v>
      </c>
      <c r="Z135" t="b">
        <f>AND((NOT(AND(AA$22=$K$8,$D37=$K$9))),NOT(OR(AB37&lt;$K$11,Z37&gt;$M$11)))</f>
        <v>0</v>
      </c>
      <c r="AC135" t="b">
        <f>AND((NOT(AND(AD$22=$K$8,$D37=$K$9))),NOT(OR(AE37&lt;$K$11,AC37&gt;$M$11)))</f>
        <v>0</v>
      </c>
    </row>
    <row r="136" spans="5:29" ht="12.75">
      <c r="E136" t="b">
        <f>AND((NOT(AND(F$22=$K$8,$D38=$K$9))),NOT(OR(G38&lt;$K$11,E38&gt;$M$11)))</f>
        <v>0</v>
      </c>
      <c r="H136" t="b">
        <f>AND((NOT(AND(I$22=$K$8,$D38=$K$9))),NOT(OR(J38&lt;$K$11,H38&gt;$M$11)))</f>
        <v>0</v>
      </c>
      <c r="K136" t="b">
        <f>AND((NOT(AND(L$22=$K$8,$D38=$K$9))),NOT(OR(M38&lt;$K$11,K38&gt;$M$11)))</f>
        <v>0</v>
      </c>
      <c r="N136" t="b">
        <f>AND((NOT(AND(O$22=$K$8,$D38=$K$9))),NOT(OR(P38&lt;$K$11,N38&gt;$M$11)))</f>
        <v>0</v>
      </c>
      <c r="Q136" t="b">
        <f>AND((NOT(AND(R$22=$K$8,$D38=$K$9))),NOT(OR(S38&lt;$K$11,Q38&gt;$M$11)))</f>
        <v>0</v>
      </c>
      <c r="T136" t="b">
        <f>AND((NOT(AND(U$22=$K$8,$D38=$K$9))),NOT(OR(V38&lt;$K$11,T38&gt;$M$11)))</f>
        <v>0</v>
      </c>
      <c r="W136" t="b">
        <f>AND((NOT(AND(X$22=$K$8,$D38=$K$9))),NOT(OR(Y38&lt;$K$11,W38&gt;$M$11)))</f>
        <v>0</v>
      </c>
      <c r="Z136" t="b">
        <f>AND((NOT(AND(AA$22=$K$8,$D38=$K$9))),NOT(OR(AB38&lt;$K$11,Z38&gt;$M$11)))</f>
        <v>0</v>
      </c>
      <c r="AC136" t="b">
        <f>AND((NOT(AND(AD$22=$K$8,$D38=$K$9))),NOT(OR(AE38&lt;$K$11,AC38&gt;$M$11)))</f>
        <v>0</v>
      </c>
    </row>
    <row r="137" spans="5:29" ht="12.75">
      <c r="E137" t="b">
        <f>AND((NOT(AND(F$22=$K$8,$D39=$K$9))),NOT(OR(G39&lt;$K$11,E39&gt;$M$11)))</f>
        <v>0</v>
      </c>
      <c r="H137" t="b">
        <f>AND((NOT(AND(I$22=$K$8,$D39=$K$9))),NOT(OR(J39&lt;$K$11,H39&gt;$M$11)))</f>
        <v>0</v>
      </c>
      <c r="K137" t="b">
        <f>AND((NOT(AND(L$22=$K$8,$D39=$K$9))),NOT(OR(M39&lt;$K$11,K39&gt;$M$11)))</f>
        <v>0</v>
      </c>
      <c r="N137" t="b">
        <f>AND((NOT(AND(O$22=$K$8,$D39=$K$9))),NOT(OR(P39&lt;$K$11,N39&gt;$M$11)))</f>
        <v>0</v>
      </c>
      <c r="Q137" t="b">
        <f>AND((NOT(AND(R$22=$K$8,$D39=$K$9))),NOT(OR(S39&lt;$K$11,Q39&gt;$M$11)))</f>
        <v>0</v>
      </c>
      <c r="T137" t="b">
        <f>AND((NOT(AND(U$22=$K$8,$D39=$K$9))),NOT(OR(V39&lt;$K$11,T39&gt;$M$11)))</f>
        <v>0</v>
      </c>
      <c r="W137" t="b">
        <f>AND((NOT(AND(X$22=$K$8,$D39=$K$9))),NOT(OR(Y39&lt;$K$11,W39&gt;$M$11)))</f>
        <v>0</v>
      </c>
      <c r="Z137" t="b">
        <f>AND((NOT(AND(AA$22=$K$8,$D39=$K$9))),NOT(OR(AB39&lt;$K$11,Z39&gt;$M$11)))</f>
        <v>0</v>
      </c>
      <c r="AC137" t="b">
        <f>AND((NOT(AND(AD$22=$K$8,$D39=$K$9))),NOT(OR(AE39&lt;$K$11,AC39&gt;$M$11)))</f>
        <v>0</v>
      </c>
    </row>
    <row r="138" spans="5:29" ht="12.75">
      <c r="E138" t="b">
        <f>AND((NOT(AND(F$22=$K$8,$D40=$K$9))),NOT(OR(G40&lt;$K$11,E40&gt;$M$11)))</f>
        <v>0</v>
      </c>
      <c r="H138" t="b">
        <f>AND((NOT(AND(I$22=$K$8,$D40=$K$9))),NOT(OR(J40&lt;$K$11,H40&gt;$M$11)))</f>
        <v>0</v>
      </c>
      <c r="K138" t="b">
        <f>AND((NOT(AND(L$22=$K$8,$D40=$K$9))),NOT(OR(M40&lt;$K$11,K40&gt;$M$11)))</f>
        <v>1</v>
      </c>
      <c r="N138" t="b">
        <f>AND((NOT(AND(O$22=$K$8,$D40=$K$9))),NOT(OR(P40&lt;$K$11,N40&gt;$M$11)))</f>
        <v>0</v>
      </c>
      <c r="Q138" t="b">
        <f>AND((NOT(AND(R$22=$K$8,$D40=$K$9))),NOT(OR(S40&lt;$K$11,Q40&gt;$M$11)))</f>
        <v>0</v>
      </c>
      <c r="T138" t="b">
        <f>AND((NOT(AND(U$22=$K$8,$D40=$K$9))),NOT(OR(V40&lt;$K$11,T40&gt;$M$11)))</f>
        <v>0</v>
      </c>
      <c r="W138" t="b">
        <f>AND((NOT(AND(X$22=$K$8,$D40=$K$9))),NOT(OR(Y40&lt;$K$11,W40&gt;$M$11)))</f>
        <v>0</v>
      </c>
      <c r="Z138" t="b">
        <f>AND((NOT(AND(AA$22=$K$8,$D40=$K$9))),NOT(OR(AB40&lt;$K$11,Z40&gt;$M$11)))</f>
        <v>0</v>
      </c>
      <c r="AC138" t="b">
        <f>AND((NOT(AND(AD$22=$K$8,$D40=$K$9))),NOT(OR(AE40&lt;$K$11,AC40&gt;$M$11)))</f>
        <v>0</v>
      </c>
    </row>
    <row r="139" spans="5:29" ht="12.75">
      <c r="E139" t="b">
        <f>AND((NOT(AND(F$22=$K$8,$D41=$K$9))),NOT(OR(G41&lt;$K$11,E41&gt;$M$11)))</f>
        <v>0</v>
      </c>
      <c r="H139" t="b">
        <f>AND((NOT(AND(I$22=$K$8,$D41=$K$9))),NOT(OR(J41&lt;$K$11,H41&gt;$M$11)))</f>
        <v>0</v>
      </c>
      <c r="K139" t="b">
        <f>AND((NOT(AND(L$22=$K$8,$D41=$K$9))),NOT(OR(M41&lt;$K$11,K41&gt;$M$11)))</f>
        <v>0</v>
      </c>
      <c r="N139" t="b">
        <f>AND((NOT(AND(O$22=$K$8,$D41=$K$9))),NOT(OR(P41&lt;$K$11,N41&gt;$M$11)))</f>
        <v>1</v>
      </c>
      <c r="Q139" t="b">
        <f>AND((NOT(AND(R$22=$K$8,$D41=$K$9))),NOT(OR(S41&lt;$K$11,Q41&gt;$M$11)))</f>
        <v>0</v>
      </c>
      <c r="T139" t="b">
        <f>AND((NOT(AND(U$22=$K$8,$D41=$K$9))),NOT(OR(V41&lt;$K$11,T41&gt;$M$11)))</f>
        <v>0</v>
      </c>
      <c r="W139" t="b">
        <f>AND((NOT(AND(X$22=$K$8,$D41=$K$9))),NOT(OR(Y41&lt;$K$11,W41&gt;$M$11)))</f>
        <v>0</v>
      </c>
      <c r="Z139" t="b">
        <f>AND((NOT(AND(AA$22=$K$8,$D41=$K$9))),NOT(OR(AB41&lt;$K$11,Z41&gt;$M$11)))</f>
        <v>0</v>
      </c>
      <c r="AC139" t="b">
        <f>AND((NOT(AND(AD$22=$K$8,$D41=$K$9))),NOT(OR(AE41&lt;$K$11,AC41&gt;$M$11)))</f>
        <v>0</v>
      </c>
    </row>
    <row r="140" spans="5:29" ht="12.75">
      <c r="E140" t="b">
        <f>AND((NOT(AND(F$22=$K$8,$D42=$K$9))),NOT(OR(G42&lt;$K$11,E42&gt;$M$11)))</f>
        <v>0</v>
      </c>
      <c r="H140" t="b">
        <f>AND((NOT(AND(I$22=$K$8,$D42=$K$9))),NOT(OR(J42&lt;$K$11,H42&gt;$M$11)))</f>
        <v>0</v>
      </c>
      <c r="K140" t="b">
        <f>AND((NOT(AND(L$22=$K$8,$D42=$K$9))),NOT(OR(M42&lt;$K$11,K42&gt;$M$11)))</f>
        <v>0</v>
      </c>
      <c r="N140" t="b">
        <f>AND((NOT(AND(O$22=$K$8,$D42=$K$9))),NOT(OR(P42&lt;$K$11,N42&gt;$M$11)))</f>
        <v>0</v>
      </c>
      <c r="Q140" t="b">
        <f>AND((NOT(AND(R$22=$K$8,$D42=$K$9))),NOT(OR(S42&lt;$K$11,Q42&gt;$M$11)))</f>
        <v>1</v>
      </c>
      <c r="T140" t="b">
        <f>AND((NOT(AND(U$22=$K$8,$D42=$K$9))),NOT(OR(V42&lt;$K$11,T42&gt;$M$11)))</f>
        <v>0</v>
      </c>
      <c r="W140" t="b">
        <f>AND((NOT(AND(X$22=$K$8,$D42=$K$9))),NOT(OR(Y42&lt;$K$11,W42&gt;$M$11)))</f>
        <v>0</v>
      </c>
      <c r="Z140" t="b">
        <f>AND((NOT(AND(AA$22=$K$8,$D42=$K$9))),NOT(OR(AB42&lt;$K$11,Z42&gt;$M$11)))</f>
        <v>0</v>
      </c>
      <c r="AC140" t="b">
        <f>AND((NOT(AND(AD$22=$K$8,$D42=$K$9))),NOT(OR(AE42&lt;$K$11,AC42&gt;$M$11)))</f>
        <v>0</v>
      </c>
    </row>
    <row r="141" spans="5:29" ht="12.75">
      <c r="E141" t="b">
        <f>AND((NOT(AND(F$22=$K$8,$D43=$K$9))),NOT(OR(G43&lt;$K$11,E43&gt;$M$11)))</f>
        <v>0</v>
      </c>
      <c r="H141" t="b">
        <f>AND((NOT(AND(I$22=$K$8,$D43=$K$9))),NOT(OR(J43&lt;$K$11,H43&gt;$M$11)))</f>
        <v>0</v>
      </c>
      <c r="K141" t="b">
        <f>AND((NOT(AND(L$22=$K$8,$D43=$K$9))),NOT(OR(M43&lt;$K$11,K43&gt;$M$11)))</f>
        <v>0</v>
      </c>
      <c r="N141" t="b">
        <f>AND((NOT(AND(O$22=$K$8,$D43=$K$9))),NOT(OR(P43&lt;$K$11,N43&gt;$M$11)))</f>
        <v>0</v>
      </c>
      <c r="Q141" t="b">
        <f>AND((NOT(AND(R$22=$K$8,$D43=$K$9))),NOT(OR(S43&lt;$K$11,Q43&gt;$M$11)))</f>
        <v>0</v>
      </c>
      <c r="T141" t="b">
        <f>AND((NOT(AND(U$22=$K$8,$D43=$K$9))),NOT(OR(V43&lt;$K$11,T43&gt;$M$11)))</f>
        <v>1</v>
      </c>
      <c r="W141" t="b">
        <f>AND((NOT(AND(X$22=$K$8,$D43=$K$9))),NOT(OR(Y43&lt;$K$11,W43&gt;$M$11)))</f>
        <v>0</v>
      </c>
      <c r="Z141" t="b">
        <f>AND((NOT(AND(AA$22=$K$8,$D43=$K$9))),NOT(OR(AB43&lt;$K$11,Z43&gt;$M$11)))</f>
        <v>0</v>
      </c>
      <c r="AC141" t="b">
        <f>AND((NOT(AND(AD$22=$K$8,$D43=$K$9))),NOT(OR(AE43&lt;$K$11,AC43&gt;$M$11)))</f>
        <v>0</v>
      </c>
    </row>
    <row r="142" spans="5:29" ht="12.75">
      <c r="E142" t="b">
        <f>AND((NOT(AND(F$22=$K$8,$D44=$K$9))),NOT(OR(G44&lt;$K$11,E44&gt;$M$11)))</f>
        <v>0</v>
      </c>
      <c r="H142" t="b">
        <f>AND((NOT(AND(I$22=$K$8,$D44=$K$9))),NOT(OR(J44&lt;$K$11,H44&gt;$M$11)))</f>
        <v>0</v>
      </c>
      <c r="K142" t="b">
        <f>AND((NOT(AND(L$22=$K$8,$D44=$K$9))),NOT(OR(M44&lt;$K$11,K44&gt;$M$11)))</f>
        <v>0</v>
      </c>
      <c r="N142" t="b">
        <f>AND((NOT(AND(O$22=$K$8,$D44=$K$9))),NOT(OR(P44&lt;$K$11,N44&gt;$M$11)))</f>
        <v>0</v>
      </c>
      <c r="Q142" t="b">
        <f>AND((NOT(AND(R$22=$K$8,$D44=$K$9))),NOT(OR(S44&lt;$K$11,Q44&gt;$M$11)))</f>
        <v>0</v>
      </c>
      <c r="T142" t="b">
        <f>AND((NOT(AND(U$22=$K$8,$D44=$K$9))),NOT(OR(V44&lt;$K$11,T44&gt;$M$11)))</f>
        <v>0</v>
      </c>
      <c r="W142" t="b">
        <f>AND((NOT(AND(X$22=$K$8,$D44=$K$9))),NOT(OR(Y44&lt;$K$11,W44&gt;$M$11)))</f>
        <v>1</v>
      </c>
      <c r="Z142" t="b">
        <f>AND((NOT(AND(AA$22=$K$8,$D44=$K$9))),NOT(OR(AB44&lt;$K$11,Z44&gt;$M$11)))</f>
        <v>0</v>
      </c>
      <c r="AC142" t="b">
        <f>AND((NOT(AND(AD$22=$K$8,$D44=$K$9))),NOT(OR(AE44&lt;$K$11,AC44&gt;$M$11)))</f>
        <v>0</v>
      </c>
    </row>
    <row r="143" spans="5:29" ht="12.75">
      <c r="E143" t="b">
        <f>AND((NOT(AND(F$22=$K$8,$D45=$K$9))),NOT(OR(G45&lt;$K$11,E45&gt;$M$11)))</f>
        <v>0</v>
      </c>
      <c r="H143" t="b">
        <f>AND((NOT(AND(I$22=$K$8,$D45=$K$9))),NOT(OR(J45&lt;$K$11,H45&gt;$M$11)))</f>
        <v>0</v>
      </c>
      <c r="K143" t="b">
        <f>AND((NOT(AND(L$22=$K$8,$D45=$K$9))),NOT(OR(M45&lt;$K$11,K45&gt;$M$11)))</f>
        <v>0</v>
      </c>
      <c r="N143" t="b">
        <f>AND((NOT(AND(O$22=$K$8,$D45=$K$9))),NOT(OR(P45&lt;$K$11,N45&gt;$M$11)))</f>
        <v>0</v>
      </c>
      <c r="Q143" t="b">
        <f>AND((NOT(AND(R$22=$K$8,$D45=$K$9))),NOT(OR(S45&lt;$K$11,Q45&gt;$M$11)))</f>
        <v>0</v>
      </c>
      <c r="T143" t="b">
        <f>AND((NOT(AND(U$22=$K$8,$D45=$K$9))),NOT(OR(V45&lt;$K$11,T45&gt;$M$11)))</f>
        <v>0</v>
      </c>
      <c r="W143" t="b">
        <f>AND((NOT(AND(X$22=$K$8,$D45=$K$9))),NOT(OR(Y45&lt;$K$11,W45&gt;$M$11)))</f>
        <v>1</v>
      </c>
      <c r="Z143" t="b">
        <f>AND((NOT(AND(AA$22=$K$8,$D45=$K$9))),NOT(OR(AB45&lt;$K$11,Z45&gt;$M$11)))</f>
        <v>1</v>
      </c>
      <c r="AC143" t="b">
        <f>AND((NOT(AND(AD$22=$K$8,$D45=$K$9))),NOT(OR(AE45&lt;$K$11,AC45&gt;$M$11)))</f>
        <v>0</v>
      </c>
    </row>
    <row r="150" ht="12.75">
      <c r="E150" t="s">
        <v>30</v>
      </c>
    </row>
    <row r="151" spans="5:29" ht="12.75">
      <c r="E151" t="b">
        <f>AND((NOT(AND(F$22=$K$8,$D23=$K$9))),NOT(OR(G23&lt;$K$12,E23&gt;$M$12)))</f>
        <v>0</v>
      </c>
      <c r="H151" t="b">
        <f>AND((NOT(AND(I$22=$K$8,$D23=$K$9))),NOT(OR(J23&lt;$K$12,H23&gt;$M$12)))</f>
        <v>0</v>
      </c>
      <c r="K151" t="b">
        <f>AND((NOT(AND(L$22=$K$8,$D23=$K$9))),NOT(OR(M23&lt;$K$12,K23&gt;$M$12)))</f>
        <v>0</v>
      </c>
      <c r="N151" t="b">
        <f>AND((NOT(AND(O$22=$K$8,$D23=$K$9))),NOT(OR(P23&lt;$K$12,N23&gt;$M$12)))</f>
        <v>0</v>
      </c>
      <c r="Q151" t="b">
        <f>AND((NOT(AND(R$22=$K$8,$D23=$K$9))),NOT(OR(S23&lt;$K$12,Q23&gt;$M$12)))</f>
        <v>0</v>
      </c>
      <c r="T151" t="b">
        <f>AND((NOT(AND(U$22=$K$8,$D23=$K$9))),NOT(OR(V23&lt;$K$12,T23&gt;$M$12)))</f>
        <v>0</v>
      </c>
      <c r="W151" t="b">
        <f>AND((NOT(AND(X$22=$K$8,$D23=$K$9))),NOT(OR(Y23&lt;$K$12,W23&gt;$M$12)))</f>
        <v>0</v>
      </c>
      <c r="Z151" t="b">
        <f>AND((NOT(AND(AA$22=$K$8,$D23=$K$9))),NOT(OR(AB23&lt;$K$12,Z23&gt;$M$12)))</f>
        <v>0</v>
      </c>
      <c r="AC151" t="b">
        <f>AND((NOT(AND(AD$22=$K$8,$D23=$K$9))),NOT(OR(AE23&lt;$K$12,AC23&gt;$M$12)))</f>
        <v>0</v>
      </c>
    </row>
    <row r="152" spans="5:29" ht="12.75">
      <c r="E152" t="b">
        <f>AND((NOT(AND(F$22=$K$8,$D24=$K$9))),NOT(OR(G24&lt;$K$12,E24&gt;$M$12)))</f>
        <v>0</v>
      </c>
      <c r="H152" t="b">
        <f>AND((NOT(AND(I$22=$K$8,$D24=$K$9))),NOT(OR(J24&lt;$K$12,H24&gt;$M$12)))</f>
        <v>1</v>
      </c>
      <c r="K152" t="b">
        <f>AND((NOT(AND(L$22=$K$8,$D24=$K$9))),NOT(OR(M24&lt;$K$12,K24&gt;$M$12)))</f>
        <v>0</v>
      </c>
      <c r="N152" t="b">
        <f>AND((NOT(AND(O$22=$K$8,$D24=$K$9))),NOT(OR(P24&lt;$K$12,N24&gt;$M$12)))</f>
        <v>0</v>
      </c>
      <c r="Q152" t="b">
        <f>AND((NOT(AND(R$22=$K$8,$D24=$K$9))),NOT(OR(S24&lt;$K$12,Q24&gt;$M$12)))</f>
        <v>0</v>
      </c>
      <c r="T152" t="b">
        <f>AND((NOT(AND(U$22=$K$8,$D24=$K$9))),NOT(OR(V24&lt;$K$12,T24&gt;$M$12)))</f>
        <v>0</v>
      </c>
      <c r="W152" t="b">
        <f>AND((NOT(AND(X$22=$K$8,$D24=$K$9))),NOT(OR(Y24&lt;$K$12,W24&gt;$M$12)))</f>
        <v>0</v>
      </c>
      <c r="Z152" t="b">
        <f>AND((NOT(AND(AA$22=$K$8,$D24=$K$9))),NOT(OR(AB24&lt;$K$12,Z24&gt;$M$12)))</f>
        <v>0</v>
      </c>
      <c r="AC152" t="b">
        <f>AND((NOT(AND(AD$22=$K$8,$D24=$K$9))),NOT(OR(AE24&lt;$K$12,AC24&gt;$M$12)))</f>
        <v>0</v>
      </c>
    </row>
    <row r="153" spans="5:29" ht="12.75">
      <c r="E153" t="b">
        <f>AND((NOT(AND(F$22=$K$8,$D25=$K$9))),NOT(OR(G25&lt;$K$12,E25&gt;$M$12)))</f>
        <v>0</v>
      </c>
      <c r="H153" t="b">
        <f>AND((NOT(AND(I$22=$K$8,$D25=$K$9))),NOT(OR(J25&lt;$K$12,H25&gt;$M$12)))</f>
        <v>0</v>
      </c>
      <c r="K153" t="b">
        <f>AND((NOT(AND(L$22=$K$8,$D25=$K$9))),NOT(OR(M25&lt;$K$12,K25&gt;$M$12)))</f>
        <v>1</v>
      </c>
      <c r="N153" t="b">
        <f>AND((NOT(AND(O$22=$K$8,$D25=$K$9))),NOT(OR(P25&lt;$K$12,N25&gt;$M$12)))</f>
        <v>0</v>
      </c>
      <c r="Q153" t="b">
        <f>AND((NOT(AND(R$22=$K$8,$D25=$K$9))),NOT(OR(S25&lt;$K$12,Q25&gt;$M$12)))</f>
        <v>0</v>
      </c>
      <c r="T153" t="b">
        <f>AND((NOT(AND(U$22=$K$8,$D25=$K$9))),NOT(OR(V25&lt;$K$12,T25&gt;$M$12)))</f>
        <v>0</v>
      </c>
      <c r="W153" t="b">
        <f>AND((NOT(AND(X$22=$K$8,$D25=$K$9))),NOT(OR(Y25&lt;$K$12,W25&gt;$M$12)))</f>
        <v>0</v>
      </c>
      <c r="Z153" t="b">
        <f>AND((NOT(AND(AA$22=$K$8,$D25=$K$9))),NOT(OR(AB25&lt;$K$12,Z25&gt;$M$12)))</f>
        <v>0</v>
      </c>
      <c r="AC153" t="b">
        <f>AND((NOT(AND(AD$22=$K$8,$D25=$K$9))),NOT(OR(AE25&lt;$K$12,AC25&gt;$M$12)))</f>
        <v>0</v>
      </c>
    </row>
    <row r="154" spans="5:29" ht="12.75">
      <c r="E154" t="b">
        <f>AND((NOT(AND(F$22=$K$8,$D26=$K$9))),NOT(OR(G26&lt;$K$12,E26&gt;$M$12)))</f>
        <v>0</v>
      </c>
      <c r="H154" t="b">
        <f>AND((NOT(AND(I$22=$K$8,$D26=$K$9))),NOT(OR(J26&lt;$K$12,H26&gt;$M$12)))</f>
        <v>0</v>
      </c>
      <c r="K154" t="b">
        <f>AND((NOT(AND(L$22=$K$8,$D26=$K$9))),NOT(OR(M26&lt;$K$12,K26&gt;$M$12)))</f>
        <v>0</v>
      </c>
      <c r="N154" t="b">
        <f>AND((NOT(AND(O$22=$K$8,$D26=$K$9))),NOT(OR(P26&lt;$K$12,N26&gt;$M$12)))</f>
        <v>0</v>
      </c>
      <c r="Q154" t="b">
        <f>AND((NOT(AND(R$22=$K$8,$D26=$K$9))),NOT(OR(S26&lt;$K$12,Q26&gt;$M$12)))</f>
        <v>0</v>
      </c>
      <c r="T154" t="b">
        <f>AND((NOT(AND(U$22=$K$8,$D26=$K$9))),NOT(OR(V26&lt;$K$12,T26&gt;$M$12)))</f>
        <v>0</v>
      </c>
      <c r="W154" t="b">
        <f>AND((NOT(AND(X$22=$K$8,$D26=$K$9))),NOT(OR(Y26&lt;$K$12,W26&gt;$M$12)))</f>
        <v>0</v>
      </c>
      <c r="Z154" t="b">
        <f>AND((NOT(AND(AA$22=$K$8,$D26=$K$9))),NOT(OR(AB26&lt;$K$12,Z26&gt;$M$12)))</f>
        <v>0</v>
      </c>
      <c r="AC154" t="b">
        <f>AND((NOT(AND(AD$22=$K$8,$D26=$K$9))),NOT(OR(AE26&lt;$K$12,AC26&gt;$M$12)))</f>
        <v>0</v>
      </c>
    </row>
    <row r="155" spans="5:29" ht="12.75">
      <c r="E155" t="b">
        <f>AND((NOT(AND(F$22=$K$8,$D27=$K$9))),NOT(OR(G27&lt;$K$12,E27&gt;$M$12)))</f>
        <v>0</v>
      </c>
      <c r="H155" t="b">
        <f>AND((NOT(AND(I$22=$K$8,$D27=$K$9))),NOT(OR(J27&lt;$K$12,H27&gt;$M$12)))</f>
        <v>0</v>
      </c>
      <c r="K155" t="b">
        <f>AND((NOT(AND(L$22=$K$8,$D27=$K$9))),NOT(OR(M27&lt;$K$12,K27&gt;$M$12)))</f>
        <v>0</v>
      </c>
      <c r="N155" t="b">
        <f>AND((NOT(AND(O$22=$K$8,$D27=$K$9))),NOT(OR(P27&lt;$K$12,N27&gt;$M$12)))</f>
        <v>0</v>
      </c>
      <c r="Q155" t="b">
        <f>AND((NOT(AND(R$22=$K$8,$D27=$K$9))),NOT(OR(S27&lt;$K$12,Q27&gt;$M$12)))</f>
        <v>0</v>
      </c>
      <c r="T155" t="b">
        <f>AND((NOT(AND(U$22=$K$8,$D27=$K$9))),NOT(OR(V27&lt;$K$12,T27&gt;$M$12)))</f>
        <v>0</v>
      </c>
      <c r="W155" t="b">
        <f>AND((NOT(AND(X$22=$K$8,$D27=$K$9))),NOT(OR(Y27&lt;$K$12,W27&gt;$M$12)))</f>
        <v>0</v>
      </c>
      <c r="Z155" t="b">
        <f>AND((NOT(AND(AA$22=$K$8,$D27=$K$9))),NOT(OR(AB27&lt;$K$12,Z27&gt;$M$12)))</f>
        <v>0</v>
      </c>
      <c r="AC155" t="b">
        <f>AND((NOT(AND(AD$22=$K$8,$D27=$K$9))),NOT(OR(AE27&lt;$K$12,AC27&gt;$M$12)))</f>
        <v>0</v>
      </c>
    </row>
    <row r="156" spans="5:29" ht="12.75">
      <c r="E156" t="b">
        <f>AND((NOT(AND(F$22=$K$8,$D28=$K$9))),NOT(OR(G28&lt;$K$12,E28&gt;$M$12)))</f>
        <v>0</v>
      </c>
      <c r="H156" t="b">
        <f>AND((NOT(AND(I$22=$K$8,$D28=$K$9))),NOT(OR(J28&lt;$K$12,H28&gt;$M$12)))</f>
        <v>0</v>
      </c>
      <c r="K156" t="b">
        <f>AND((NOT(AND(L$22=$K$8,$D28=$K$9))),NOT(OR(M28&lt;$K$12,K28&gt;$M$12)))</f>
        <v>0</v>
      </c>
      <c r="N156" t="b">
        <f>AND((NOT(AND(O$22=$K$8,$D28=$K$9))),NOT(OR(P28&lt;$K$12,N28&gt;$M$12)))</f>
        <v>0</v>
      </c>
      <c r="Q156" t="b">
        <f>AND((NOT(AND(R$22=$K$8,$D28=$K$9))),NOT(OR(S28&lt;$K$12,Q28&gt;$M$12)))</f>
        <v>1</v>
      </c>
      <c r="T156" t="b">
        <f>AND((NOT(AND(U$22=$K$8,$D28=$K$9))),NOT(OR(V28&lt;$K$12,T28&gt;$M$12)))</f>
        <v>0</v>
      </c>
      <c r="W156" t="b">
        <f>AND((NOT(AND(X$22=$K$8,$D28=$K$9))),NOT(OR(Y28&lt;$K$12,W28&gt;$M$12)))</f>
        <v>0</v>
      </c>
      <c r="Z156" t="b">
        <f>AND((NOT(AND(AA$22=$K$8,$D28=$K$9))),NOT(OR(AB28&lt;$K$12,Z28&gt;$M$12)))</f>
        <v>0</v>
      </c>
      <c r="AC156" t="b">
        <f>AND((NOT(AND(AD$22=$K$8,$D28=$K$9))),NOT(OR(AE28&lt;$K$12,AC28&gt;$M$12)))</f>
        <v>0</v>
      </c>
    </row>
    <row r="157" spans="5:29" ht="12.75">
      <c r="E157" t="b">
        <f>AND((NOT(AND(F$22=$K$8,$D29=$K$9))),NOT(OR(G29&lt;$K$12,E29&gt;$M$12)))</f>
        <v>0</v>
      </c>
      <c r="H157" t="b">
        <f>AND((NOT(AND(I$22=$K$8,$D29=$K$9))),NOT(OR(J29&lt;$K$12,H29&gt;$M$12)))</f>
        <v>0</v>
      </c>
      <c r="K157" t="b">
        <f>AND((NOT(AND(L$22=$K$8,$D29=$K$9))),NOT(OR(M29&lt;$K$12,K29&gt;$M$12)))</f>
        <v>0</v>
      </c>
      <c r="N157" t="b">
        <f>AND((NOT(AND(O$22=$K$8,$D29=$K$9))),NOT(OR(P29&lt;$K$12,N29&gt;$M$12)))</f>
        <v>0</v>
      </c>
      <c r="Q157" t="b">
        <f>AND((NOT(AND(R$22=$K$8,$D29=$K$9))),NOT(OR(S29&lt;$K$12,Q29&gt;$M$12)))</f>
        <v>0</v>
      </c>
      <c r="T157" t="b">
        <f>AND((NOT(AND(U$22=$K$8,$D29=$K$9))),NOT(OR(V29&lt;$K$12,T29&gt;$M$12)))</f>
        <v>1</v>
      </c>
      <c r="W157" t="b">
        <f>AND((NOT(AND(X$22=$K$8,$D29=$K$9))),NOT(OR(Y29&lt;$K$12,W29&gt;$M$12)))</f>
        <v>0</v>
      </c>
      <c r="Z157" t="b">
        <f>AND((NOT(AND(AA$22=$K$8,$D29=$K$9))),NOT(OR(AB29&lt;$K$12,Z29&gt;$M$12)))</f>
        <v>0</v>
      </c>
      <c r="AC157" t="b">
        <f>AND((NOT(AND(AD$22=$K$8,$D29=$K$9))),NOT(OR(AE29&lt;$K$12,AC29&gt;$M$12)))</f>
        <v>0</v>
      </c>
    </row>
    <row r="158" spans="5:29" ht="12.75">
      <c r="E158" t="b">
        <f>AND((NOT(AND(F$22=$K$8,$D30=$K$9))),NOT(OR(G30&lt;$K$12,E30&gt;$M$12)))</f>
        <v>0</v>
      </c>
      <c r="H158" t="b">
        <f>AND((NOT(AND(I$22=$K$8,$D30=$K$9))),NOT(OR(J30&lt;$K$12,H30&gt;$M$12)))</f>
        <v>0</v>
      </c>
      <c r="K158" t="b">
        <f>AND((NOT(AND(L$22=$K$8,$D30=$K$9))),NOT(OR(M30&lt;$K$12,K30&gt;$M$12)))</f>
        <v>0</v>
      </c>
      <c r="N158" t="b">
        <f>AND((NOT(AND(O$22=$K$8,$D30=$K$9))),NOT(OR(P30&lt;$K$12,N30&gt;$M$12)))</f>
        <v>0</v>
      </c>
      <c r="Q158" t="b">
        <f>AND((NOT(AND(R$22=$K$8,$D30=$K$9))),NOT(OR(S30&lt;$K$12,Q30&gt;$M$12)))</f>
        <v>0</v>
      </c>
      <c r="T158" t="b">
        <f>AND((NOT(AND(U$22=$K$8,$D30=$K$9))),NOT(OR(V30&lt;$K$12,T30&gt;$M$12)))</f>
        <v>0</v>
      </c>
      <c r="W158" t="b">
        <f>AND((NOT(AND(X$22=$K$8,$D30=$K$9))),NOT(OR(Y30&lt;$K$12,W30&gt;$M$12)))</f>
        <v>1</v>
      </c>
      <c r="Z158" t="b">
        <f>AND((NOT(AND(AA$22=$K$8,$D30=$K$9))),NOT(OR(AB30&lt;$K$12,Z30&gt;$M$12)))</f>
        <v>0</v>
      </c>
      <c r="AC158" t="b">
        <f>AND((NOT(AND(AD$22=$K$8,$D30=$K$9))),NOT(OR(AE30&lt;$K$12,AC30&gt;$M$12)))</f>
        <v>0</v>
      </c>
    </row>
    <row r="159" spans="5:29" ht="12.75">
      <c r="E159" t="b">
        <f>AND((NOT(AND(F$22=$K$8,$D31=$K$9))),NOT(OR(G31&lt;$K$12,E31&gt;$M$12)))</f>
        <v>0</v>
      </c>
      <c r="H159" t="b">
        <f>AND((NOT(AND(I$22=$K$8,$D31=$K$9))),NOT(OR(J31&lt;$K$12,H31&gt;$M$12)))</f>
        <v>0</v>
      </c>
      <c r="K159" t="b">
        <f>AND((NOT(AND(L$22=$K$8,$D31=$K$9))),NOT(OR(M31&lt;$K$12,K31&gt;$M$12)))</f>
        <v>0</v>
      </c>
      <c r="N159" t="b">
        <f>AND((NOT(AND(O$22=$K$8,$D31=$K$9))),NOT(OR(P31&lt;$K$12,N31&gt;$M$12)))</f>
        <v>0</v>
      </c>
      <c r="Q159" t="b">
        <f>AND((NOT(AND(R$22=$K$8,$D31=$K$9))),NOT(OR(S31&lt;$K$12,Q31&gt;$M$12)))</f>
        <v>0</v>
      </c>
      <c r="T159" t="b">
        <f>AND((NOT(AND(U$22=$K$8,$D31=$K$9))),NOT(OR(V31&lt;$K$12,T31&gt;$M$12)))</f>
        <v>0</v>
      </c>
      <c r="W159" t="b">
        <f>AND((NOT(AND(X$22=$K$8,$D31=$K$9))),NOT(OR(Y31&lt;$K$12,W31&gt;$M$12)))</f>
        <v>0</v>
      </c>
      <c r="Z159" t="b">
        <f>AND((NOT(AND(AA$22=$K$8,$D31=$K$9))),NOT(OR(AB31&lt;$K$12,Z31&gt;$M$12)))</f>
        <v>1</v>
      </c>
      <c r="AC159" t="b">
        <f>AND((NOT(AND(AD$22=$K$8,$D31=$K$9))),NOT(OR(AE31&lt;$K$12,AC31&gt;$M$12)))</f>
        <v>0</v>
      </c>
    </row>
    <row r="165" spans="5:29" ht="12.75">
      <c r="E165" t="b">
        <f>AND((NOT(AND(F$36=$K$8,$D37=$K$9))),NOT(OR(G37&lt;$K$12,E37&gt;$M$12)))</f>
        <v>0</v>
      </c>
      <c r="H165" t="b">
        <f>AND((NOT(AND(I$36=$K$8,$D37=$K$9))),NOT(OR(J37&lt;$K$12,H37&gt;$M$12)))</f>
        <v>0</v>
      </c>
      <c r="K165" t="b">
        <f>AND((NOT(AND(L$36=$K$8,$D37=$K$9))),NOT(OR(M37&lt;$K$12,K37&gt;$M$12)))</f>
        <v>0</v>
      </c>
      <c r="N165" t="b">
        <f>AND((NOT(AND(O$36=$K$8,$D37=$K$9))),NOT(OR(P37&lt;$K$12,N37&gt;$M$12)))</f>
        <v>0</v>
      </c>
      <c r="Q165" t="b">
        <f>AND((NOT(AND(R$36=$K$8,$D37=$K$9))),NOT(OR(S37&lt;$K$12,Q37&gt;$M$12)))</f>
        <v>0</v>
      </c>
      <c r="T165" t="b">
        <f>AND((NOT(AND(U$36=$K$8,$D37=$K$9))),NOT(OR(V37&lt;$K$12,T37&gt;$M$12)))</f>
        <v>0</v>
      </c>
      <c r="W165" t="b">
        <f>AND((NOT(AND(X$36=$K$8,$D37=$K$9))),NOT(OR(Y37&lt;$K$12,W37&gt;$M$12)))</f>
        <v>0</v>
      </c>
      <c r="Z165" t="b">
        <f>AND((NOT(AND(AA$36=$K$8,$D37=$K$9))),NOT(OR(AB37&lt;$K$12,Z37&gt;$M$12)))</f>
        <v>0</v>
      </c>
      <c r="AC165" t="b">
        <f>AND((NOT(AND(AD$36=$K$8,$D37=$K$9))),NOT(OR(AE37&lt;$K$12,AC37&gt;$M$12)))</f>
        <v>0</v>
      </c>
    </row>
    <row r="166" spans="5:29" ht="12.75">
      <c r="E166" t="b">
        <f>AND((NOT(AND(F$36=$K$8,$D38=$K$9))),NOT(OR(G38&lt;$K$12,E38&gt;$M$12)))</f>
        <v>0</v>
      </c>
      <c r="H166" t="b">
        <f>AND((NOT(AND(I$36=$K$8,$D38=$K$9))),NOT(OR(J38&lt;$K$12,H38&gt;$M$12)))</f>
        <v>0</v>
      </c>
      <c r="K166" t="b">
        <f>AND((NOT(AND(L$36=$K$8,$D38=$K$9))),NOT(OR(M38&lt;$K$12,K38&gt;$M$12)))</f>
        <v>0</v>
      </c>
      <c r="N166" t="b">
        <f>AND((NOT(AND(O$36=$K$8,$D38=$K$9))),NOT(OR(P38&lt;$K$12,N38&gt;$M$12)))</f>
        <v>0</v>
      </c>
      <c r="Q166" t="b">
        <f>AND((NOT(AND(R$36=$K$8,$D38=$K$9))),NOT(OR(S38&lt;$K$12,Q38&gt;$M$12)))</f>
        <v>0</v>
      </c>
      <c r="T166" t="b">
        <f>AND((NOT(AND(U$36=$K$8,$D38=$K$9))),NOT(OR(V38&lt;$K$12,T38&gt;$M$12)))</f>
        <v>0</v>
      </c>
      <c r="W166" t="b">
        <f>AND((NOT(AND(X$36=$K$8,$D38=$K$9))),NOT(OR(Y38&lt;$K$12,W38&gt;$M$12)))</f>
        <v>0</v>
      </c>
      <c r="Z166" t="b">
        <f>AND((NOT(AND(AA$36=$K$8,$D38=$K$9))),NOT(OR(AB38&lt;$K$12,Z38&gt;$M$12)))</f>
        <v>0</v>
      </c>
      <c r="AC166" t="b">
        <f>AND((NOT(AND(AD$36=$K$8,$D38=$K$9))),NOT(OR(AE38&lt;$K$12,AC38&gt;$M$12)))</f>
        <v>0</v>
      </c>
    </row>
    <row r="167" spans="5:29" ht="12.75">
      <c r="E167" t="b">
        <f>AND((NOT(AND(F$36=$K$8,$D39=$K$9))),NOT(OR(G39&lt;$K$12,E39&gt;$M$12)))</f>
        <v>0</v>
      </c>
      <c r="H167" t="b">
        <f>AND((NOT(AND(I$36=$K$8,$D39=$K$9))),NOT(OR(J39&lt;$K$12,H39&gt;$M$12)))</f>
        <v>0</v>
      </c>
      <c r="K167" t="b">
        <f>AND((NOT(AND(L$36=$K$8,$D39=$K$9))),NOT(OR(M39&lt;$K$12,K39&gt;$M$12)))</f>
        <v>0</v>
      </c>
      <c r="N167" t="b">
        <f>AND((NOT(AND(O$36=$K$8,$D39=$K$9))),NOT(OR(P39&lt;$K$12,N39&gt;$M$12)))</f>
        <v>0</v>
      </c>
      <c r="Q167" t="b">
        <f>AND((NOT(AND(R$36=$K$8,$D39=$K$9))),NOT(OR(S39&lt;$K$12,Q39&gt;$M$12)))</f>
        <v>0</v>
      </c>
      <c r="T167" t="b">
        <f>AND((NOT(AND(U$36=$K$8,$D39=$K$9))),NOT(OR(V39&lt;$K$12,T39&gt;$M$12)))</f>
        <v>0</v>
      </c>
      <c r="W167" t="b">
        <f>AND((NOT(AND(X$36=$K$8,$D39=$K$9))),NOT(OR(Y39&lt;$K$12,W39&gt;$M$12)))</f>
        <v>0</v>
      </c>
      <c r="Z167" t="b">
        <f>AND((NOT(AND(AA$36=$K$8,$D39=$K$9))),NOT(OR(AB39&lt;$K$12,Z39&gt;$M$12)))</f>
        <v>0</v>
      </c>
      <c r="AC167" t="b">
        <f>AND((NOT(AND(AD$36=$K$8,$D39=$K$9))),NOT(OR(AE39&lt;$K$12,AC39&gt;$M$12)))</f>
        <v>0</v>
      </c>
    </row>
    <row r="168" spans="5:29" ht="12.75">
      <c r="E168" t="b">
        <f>AND((NOT(AND(F$36=$K$8,$D40=$K$9))),NOT(OR(G40&lt;$K$12,E40&gt;$M$12)))</f>
        <v>0</v>
      </c>
      <c r="H168" t="b">
        <f>AND((NOT(AND(I$36=$K$8,$D40=$K$9))),NOT(OR(J40&lt;$K$12,H40&gt;$M$12)))</f>
        <v>0</v>
      </c>
      <c r="K168" t="b">
        <f>AND((NOT(AND(L$36=$K$8,$D40=$K$9))),NOT(OR(M40&lt;$K$12,K40&gt;$M$12)))</f>
        <v>0</v>
      </c>
      <c r="N168" t="b">
        <f>AND((NOT(AND(O$36=$K$8,$D40=$K$9))),NOT(OR(P40&lt;$K$12,N40&gt;$M$12)))</f>
        <v>0</v>
      </c>
      <c r="Q168" t="b">
        <f>AND((NOT(AND(R$36=$K$8,$D40=$K$9))),NOT(OR(S40&lt;$K$12,Q40&gt;$M$12)))</f>
        <v>0</v>
      </c>
      <c r="T168" t="b">
        <f>AND((NOT(AND(U$36=$K$8,$D40=$K$9))),NOT(OR(V40&lt;$K$12,T40&gt;$M$12)))</f>
        <v>0</v>
      </c>
      <c r="W168" t="b">
        <f>AND((NOT(AND(X$36=$K$8,$D40=$K$9))),NOT(OR(Y40&lt;$K$12,W40&gt;$M$12)))</f>
        <v>0</v>
      </c>
      <c r="Z168" t="b">
        <f>AND((NOT(AND(AA$36=$K$8,$D40=$K$9))),NOT(OR(AB40&lt;$K$12,Z40&gt;$M$12)))</f>
        <v>0</v>
      </c>
      <c r="AC168" t="b">
        <f>AND((NOT(AND(AD$36=$K$8,$D40=$K$9))),NOT(OR(AE40&lt;$K$12,AC40&gt;$M$12)))</f>
        <v>0</v>
      </c>
    </row>
    <row r="169" spans="5:29" ht="12.75">
      <c r="E169" t="b">
        <f>AND((NOT(AND(F$36=$K$8,$D41=$K$9))),NOT(OR(G41&lt;$K$12,E41&gt;$M$12)))</f>
        <v>0</v>
      </c>
      <c r="H169" t="b">
        <f>AND((NOT(AND(I$36=$K$8,$D41=$K$9))),NOT(OR(J41&lt;$K$12,H41&gt;$M$12)))</f>
        <v>0</v>
      </c>
      <c r="K169" t="b">
        <f>AND((NOT(AND(L$36=$K$8,$D41=$K$9))),NOT(OR(M41&lt;$K$12,K41&gt;$M$12)))</f>
        <v>0</v>
      </c>
      <c r="N169" t="b">
        <f>AND((NOT(AND(O$36=$K$8,$D41=$K$9))),NOT(OR(P41&lt;$K$12,N41&gt;$M$12)))</f>
        <v>1</v>
      </c>
      <c r="Q169" t="b">
        <f>AND((NOT(AND(R$36=$K$8,$D41=$K$9))),NOT(OR(S41&lt;$K$12,Q41&gt;$M$12)))</f>
        <v>0</v>
      </c>
      <c r="T169" t="b">
        <f>AND((NOT(AND(U$36=$K$8,$D41=$K$9))),NOT(OR(V41&lt;$K$12,T41&gt;$M$12)))</f>
        <v>0</v>
      </c>
      <c r="W169" t="b">
        <f>AND((NOT(AND(X$36=$K$8,$D41=$K$9))),NOT(OR(Y41&lt;$K$12,W41&gt;$M$12)))</f>
        <v>0</v>
      </c>
      <c r="Z169" t="b">
        <f>AND((NOT(AND(AA$36=$K$8,$D41=$K$9))),NOT(OR(AB41&lt;$K$12,Z41&gt;$M$12)))</f>
        <v>0</v>
      </c>
      <c r="AC169" t="b">
        <f>AND((NOT(AND(AD$36=$K$8,$D41=$K$9))),NOT(OR(AE41&lt;$K$12,AC41&gt;$M$12)))</f>
        <v>0</v>
      </c>
    </row>
    <row r="170" spans="5:29" ht="12.75">
      <c r="E170" t="b">
        <f>AND((NOT(AND(F$36=$K$8,$D42=$K$9))),NOT(OR(G42&lt;$K$12,E42&gt;$M$12)))</f>
        <v>0</v>
      </c>
      <c r="H170" t="b">
        <f>AND((NOT(AND(I$36=$K$8,$D42=$K$9))),NOT(OR(J42&lt;$K$12,H42&gt;$M$12)))</f>
        <v>0</v>
      </c>
      <c r="K170" t="b">
        <f>AND((NOT(AND(L$36=$K$8,$D42=$K$9))),NOT(OR(M42&lt;$K$12,K42&gt;$M$12)))</f>
        <v>0</v>
      </c>
      <c r="N170" t="b">
        <f>AND((NOT(AND(O$36=$K$8,$D42=$K$9))),NOT(OR(P42&lt;$K$12,N42&gt;$M$12)))</f>
        <v>0</v>
      </c>
      <c r="Q170" t="b">
        <f>AND((NOT(AND(R$36=$K$8,$D42=$K$9))),NOT(OR(S42&lt;$K$12,Q42&gt;$M$12)))</f>
        <v>1</v>
      </c>
      <c r="T170" t="b">
        <f>AND((NOT(AND(U$36=$K$8,$D42=$K$9))),NOT(OR(V42&lt;$K$12,T42&gt;$M$12)))</f>
        <v>0</v>
      </c>
      <c r="W170" t="b">
        <f>AND((NOT(AND(X$36=$K$8,$D42=$K$9))),NOT(OR(Y42&lt;$K$12,W42&gt;$M$12)))</f>
        <v>0</v>
      </c>
      <c r="Z170" t="b">
        <f>AND((NOT(AND(AA$36=$K$8,$D42=$K$9))),NOT(OR(AB42&lt;$K$12,Z42&gt;$M$12)))</f>
        <v>0</v>
      </c>
      <c r="AC170" t="b">
        <f>AND((NOT(AND(AD$36=$K$8,$D42=$K$9))),NOT(OR(AE42&lt;$K$12,AC42&gt;$M$12)))</f>
        <v>0</v>
      </c>
    </row>
    <row r="171" spans="5:29" ht="12.75">
      <c r="E171" t="b">
        <f>AND((NOT(AND(F$36=$K$8,$D43=$K$9))),NOT(OR(G43&lt;$K$12,E43&gt;$M$12)))</f>
        <v>0</v>
      </c>
      <c r="H171" t="b">
        <f>AND((NOT(AND(I$36=$K$8,$D43=$K$9))),NOT(OR(J43&lt;$K$12,H43&gt;$M$12)))</f>
        <v>0</v>
      </c>
      <c r="K171" t="b">
        <f>AND((NOT(AND(L$36=$K$8,$D43=$K$9))),NOT(OR(M43&lt;$K$12,K43&gt;$M$12)))</f>
        <v>0</v>
      </c>
      <c r="N171" t="b">
        <f>AND((NOT(AND(O$36=$K$8,$D43=$K$9))),NOT(OR(P43&lt;$K$12,N43&gt;$M$12)))</f>
        <v>0</v>
      </c>
      <c r="Q171" t="b">
        <f>AND((NOT(AND(R$36=$K$8,$D43=$K$9))),NOT(OR(S43&lt;$K$12,Q43&gt;$M$12)))</f>
        <v>0</v>
      </c>
      <c r="T171" t="b">
        <f>AND((NOT(AND(U$36=$K$8,$D43=$K$9))),NOT(OR(V43&lt;$K$12,T43&gt;$M$12)))</f>
        <v>1</v>
      </c>
      <c r="W171" t="b">
        <f>AND((NOT(AND(X$36=$K$8,$D43=$K$9))),NOT(OR(Y43&lt;$K$12,W43&gt;$M$12)))</f>
        <v>0</v>
      </c>
      <c r="Z171" t="b">
        <f>AND((NOT(AND(AA$36=$K$8,$D43=$K$9))),NOT(OR(AB43&lt;$K$12,Z43&gt;$M$12)))</f>
        <v>0</v>
      </c>
      <c r="AC171" t="b">
        <f>AND((NOT(AND(AD$36=$K$8,$D43=$K$9))),NOT(OR(AE43&lt;$K$12,AC43&gt;$M$12)))</f>
        <v>0</v>
      </c>
    </row>
    <row r="172" spans="5:29" ht="12.75">
      <c r="E172" t="b">
        <f>AND((NOT(AND(F$36=$K$8,$D44=$K$9))),NOT(OR(G44&lt;$K$12,E44&gt;$M$12)))</f>
        <v>0</v>
      </c>
      <c r="H172" t="b">
        <f>AND((NOT(AND(I$36=$K$8,$D44=$K$9))),NOT(OR(J44&lt;$K$12,H44&gt;$M$12)))</f>
        <v>0</v>
      </c>
      <c r="K172" t="b">
        <f>AND((NOT(AND(L$36=$K$8,$D44=$K$9))),NOT(OR(M44&lt;$K$12,K44&gt;$M$12)))</f>
        <v>0</v>
      </c>
      <c r="N172" t="b">
        <f>AND((NOT(AND(O$36=$K$8,$D44=$K$9))),NOT(OR(P44&lt;$K$12,N44&gt;$M$12)))</f>
        <v>0</v>
      </c>
      <c r="Q172" t="b">
        <f>AND((NOT(AND(R$36=$K$8,$D44=$K$9))),NOT(OR(S44&lt;$K$12,Q44&gt;$M$12)))</f>
        <v>0</v>
      </c>
      <c r="T172" t="b">
        <f>AND((NOT(AND(U$36=$K$8,$D44=$K$9))),NOT(OR(V44&lt;$K$12,T44&gt;$M$12)))</f>
        <v>0</v>
      </c>
      <c r="W172" t="b">
        <f>AND((NOT(AND(X$36=$K$8,$D44=$K$9))),NOT(OR(Y44&lt;$K$12,W44&gt;$M$12)))</f>
        <v>1</v>
      </c>
      <c r="Z172" t="b">
        <f>AND((NOT(AND(AA$36=$K$8,$D44=$K$9))),NOT(OR(AB44&lt;$K$12,Z44&gt;$M$12)))</f>
        <v>0</v>
      </c>
      <c r="AC172" t="b">
        <f>AND((NOT(AND(AD$36=$K$8,$D44=$K$9))),NOT(OR(AE44&lt;$K$12,AC44&gt;$M$12)))</f>
        <v>0</v>
      </c>
    </row>
    <row r="173" spans="5:29" ht="12.75">
      <c r="E173" t="b">
        <f>AND((NOT(AND(F$36=$K$8,$D45=$K$9))),NOT(OR(G45&lt;$K$12,E45&gt;$M$12)))</f>
        <v>0</v>
      </c>
      <c r="H173" t="b">
        <f>AND((NOT(AND(I$36=$K$8,$D45=$K$9))),NOT(OR(J45&lt;$K$12,H45&gt;$M$12)))</f>
        <v>0</v>
      </c>
      <c r="K173" t="b">
        <f>AND((NOT(AND(L$36=$K$8,$D45=$K$9))),NOT(OR(M45&lt;$K$12,K45&gt;$M$12)))</f>
        <v>0</v>
      </c>
      <c r="N173" t="b">
        <f>AND((NOT(AND(O$36=$K$8,$D45=$K$9))),NOT(OR(P45&lt;$K$12,N45&gt;$M$12)))</f>
        <v>0</v>
      </c>
      <c r="Q173" t="b">
        <f>AND((NOT(AND(R$36=$K$8,$D45=$K$9))),NOT(OR(S45&lt;$K$12,Q45&gt;$M$12)))</f>
        <v>0</v>
      </c>
      <c r="T173" t="b">
        <f>AND((NOT(AND(U$36=$K$8,$D45=$K$9))),NOT(OR(V45&lt;$K$12,T45&gt;$M$12)))</f>
        <v>0</v>
      </c>
      <c r="W173" t="b">
        <f>AND((NOT(AND(X$36=$K$8,$D45=$K$9))),NOT(OR(Y45&lt;$K$12,W45&gt;$M$12)))</f>
        <v>0</v>
      </c>
      <c r="Z173" t="b">
        <f>AND((NOT(AND(AA$36=$K$8,$D45=$K$9))),NOT(OR(AB45&lt;$K$12,Z45&gt;$M$12)))</f>
        <v>1</v>
      </c>
      <c r="AC173" t="b">
        <f>AND((NOT(AND(AD$36=$K$8,$D45=$K$9))),NOT(OR(AE45&lt;$K$12,AC45&gt;$M$12)))</f>
        <v>0</v>
      </c>
    </row>
  </sheetData>
  <sheetProtection password="84FF" sheet="1" objects="1" scenarios="1"/>
  <conditionalFormatting sqref="N23:N31 K23:K31 E23:E31 H23:H31 AC23:AC31 Q23:Q31 T23:T31 W23:W31 Z23:Z31">
    <cfRule type="expression" priority="1" dxfId="0" stopIfTrue="1">
      <formula>AND(F$22=$K$8,$D23=$K$9)</formula>
    </cfRule>
    <cfRule type="expression" priority="2" dxfId="1" stopIfTrue="1">
      <formula>NOT(OR(G23&lt;$K$12,E23&gt;$M$12))</formula>
    </cfRule>
    <cfRule type="expression" priority="3" dxfId="2" stopIfTrue="1">
      <formula>NOT(OR(G23&lt;$K$11,E23&gt;$M$11))</formula>
    </cfRule>
  </conditionalFormatting>
  <conditionalFormatting sqref="J23:J31 M23:M31 P23:P31 G23:G31 AE23:AE31 V23:V31 Y23:Y31 AB23:AB31 S23:S31">
    <cfRule type="expression" priority="4" dxfId="3" stopIfTrue="1">
      <formula>AND(F$22=$K$8,$D23=$K$9)</formula>
    </cfRule>
    <cfRule type="expression" priority="5" dxfId="1" stopIfTrue="1">
      <formula>NOT(OR(G23&lt;$K$12,E23&gt;$M$12))</formula>
    </cfRule>
    <cfRule type="expression" priority="6" dxfId="2" stopIfTrue="1">
      <formula>NOT(OR(G23&lt;$K$11,E23&gt;$M$11))</formula>
    </cfRule>
  </conditionalFormatting>
  <conditionalFormatting sqref="H37:H45 K37:K45 N37:N45 E37:E45 AC37:AC45 Q37:Q45 T37:T45 W37:W45 Z37:Z45">
    <cfRule type="expression" priority="7" dxfId="3" stopIfTrue="1">
      <formula>AND(F$36=$K$8,$D37=$K$9)</formula>
    </cfRule>
    <cfRule type="expression" priority="8" dxfId="1" stopIfTrue="1">
      <formula>NOT(OR(G37&lt;$K$12,E37&gt;$M$12))</formula>
    </cfRule>
    <cfRule type="expression" priority="9" dxfId="2" stopIfTrue="1">
      <formula>NOT(OR(G37&lt;$K$11,E37&gt;$M$11))</formula>
    </cfRule>
  </conditionalFormatting>
  <conditionalFormatting sqref="G37:G45 J37:J45 M37:M45 P37:P45 S37:S45 V37:V45 Y37:Y45 AB37:AB45 AE37:AE45">
    <cfRule type="expression" priority="10" dxfId="3" stopIfTrue="1">
      <formula>AND(F$36=$K$8,$D37=$K$9)</formula>
    </cfRule>
    <cfRule type="expression" priority="11" dxfId="1" stopIfTrue="1">
      <formula>NOT(OR(G37&lt;$K$12,E37&gt;$M$12))</formula>
    </cfRule>
    <cfRule type="expression" priority="12" dxfId="2" stopIfTrue="1">
      <formula>NOT(OR(G37&lt;$K$11,E37&gt;$M$11))</formula>
    </cfRule>
  </conditionalFormatting>
  <conditionalFormatting sqref="G37:G45 J37:J45 M37:M45 P37:P45 S37:S45 V37:V45 Y37:Y45 AB37:AB45 AE37:AE45">
    <cfRule type="expression" priority="13" dxfId="3" stopIfTrue="1">
      <formula>AND(F$36=$K$8,$D37=$K$9)</formula>
    </cfRule>
    <cfRule type="expression" priority="14" dxfId="1" stopIfTrue="1">
      <formula>NOT(OR(G37&lt;$K$12,E37&gt;$M$12))</formula>
    </cfRule>
    <cfRule type="expression" priority="15" dxfId="2" stopIfTrue="1">
      <formula>NOT(OR(G37&lt;$K$11,E37&gt;$M$11))</formula>
    </cfRule>
  </conditionalFormatting>
  <conditionalFormatting sqref="F37:F45 E59037:AE59191">
    <cfRule type="cellIs" priority="16" dxfId="4" operator="between" stopIfTrue="1">
      <formula>$V$5</formula>
      <formula>#REF!</formula>
    </cfRule>
    <cfRule type="cellIs" priority="17" dxfId="0" operator="between" stopIfTrue="1">
      <formula>$V$6</formula>
      <formula>#REF!</formula>
    </cfRule>
    <cfRule type="cellIs" priority="18" dxfId="5" operator="between" stopIfTrue="1">
      <formula>$V$7</formula>
      <formula>#REF!</formula>
    </cfRule>
  </conditionalFormatting>
  <printOptions/>
  <pageMargins left="0.75" right="0.75" top="1" bottom="1" header="0.5" footer="0.5"/>
  <pageSetup fitToHeight="1" fitToWidth="1" orientation="landscape" scale="63" r:id="rId4"/>
  <drawing r:id="rId3"/>
  <legacyDrawing r:id="rId2"/>
</worksheet>
</file>

<file path=xl/worksheets/sheet4.xml><?xml version="1.0" encoding="utf-8"?>
<worksheet xmlns="http://schemas.openxmlformats.org/spreadsheetml/2006/main" xmlns:r="http://schemas.openxmlformats.org/officeDocument/2006/relationships">
  <dimension ref="A1:H45"/>
  <sheetViews>
    <sheetView workbookViewId="0" topLeftCell="A1">
      <selection activeCell="A2" sqref="A2"/>
    </sheetView>
  </sheetViews>
  <sheetFormatPr defaultColWidth="9.140625" defaultRowHeight="12.75"/>
  <sheetData>
    <row r="1" ht="18.75">
      <c r="A1" s="18" t="s">
        <v>16</v>
      </c>
    </row>
    <row r="3" ht="12.75">
      <c r="A3" s="4" t="s">
        <v>31</v>
      </c>
    </row>
    <row r="19" spans="1:8" ht="12.75">
      <c r="A19" s="4"/>
      <c r="B19" s="28"/>
      <c r="C19" s="28"/>
      <c r="D19" s="28"/>
      <c r="E19" s="28"/>
      <c r="F19" s="28"/>
      <c r="G19" s="29"/>
      <c r="H19" s="28"/>
    </row>
    <row r="20" spans="1:8" ht="12.75">
      <c r="A20" s="28"/>
      <c r="B20" s="28"/>
      <c r="C20" s="28"/>
      <c r="D20" s="28"/>
      <c r="E20" s="28"/>
      <c r="F20" s="28"/>
      <c r="G20" s="28"/>
      <c r="H20" s="28"/>
    </row>
    <row r="21" spans="1:8" ht="12.75">
      <c r="A21" s="28"/>
      <c r="B21" s="28"/>
      <c r="C21" s="28"/>
      <c r="D21" s="28"/>
      <c r="E21" s="28"/>
      <c r="F21" s="28"/>
      <c r="G21" s="28"/>
      <c r="H21" s="28"/>
    </row>
    <row r="22" ht="12.75">
      <c r="G22" s="28"/>
    </row>
    <row r="24" spans="1:8" ht="12.75">
      <c r="A24" s="28"/>
      <c r="B24" s="28"/>
      <c r="C24" s="28"/>
      <c r="D24" s="28"/>
      <c r="E24" s="28"/>
      <c r="F24" s="28"/>
      <c r="G24" s="28"/>
      <c r="H24" s="28"/>
    </row>
    <row r="25" spans="1:8" ht="12.75">
      <c r="A25" s="28"/>
      <c r="B25" s="28"/>
      <c r="C25" s="28"/>
      <c r="D25" s="28"/>
      <c r="E25" s="28"/>
      <c r="F25" s="28"/>
      <c r="G25" s="28"/>
      <c r="H25" s="28"/>
    </row>
    <row r="26" spans="1:8" ht="12.75">
      <c r="A26" s="28"/>
      <c r="B26" s="28"/>
      <c r="C26" s="28"/>
      <c r="D26" s="28"/>
      <c r="E26" s="28"/>
      <c r="F26" s="28"/>
      <c r="G26" s="28"/>
      <c r="H26" s="28"/>
    </row>
    <row r="27" spans="1:8" ht="12.75">
      <c r="A27" s="28"/>
      <c r="B27" s="28"/>
      <c r="C27" s="28"/>
      <c r="D27" s="28"/>
      <c r="E27" s="28"/>
      <c r="F27" s="28"/>
      <c r="G27" s="28"/>
      <c r="H27" s="28"/>
    </row>
    <row r="28" spans="1:8" ht="12.75">
      <c r="A28" s="28"/>
      <c r="B28" s="28"/>
      <c r="C28" s="28"/>
      <c r="D28" s="28"/>
      <c r="E28" s="28"/>
      <c r="F28" s="28"/>
      <c r="G28" s="28"/>
      <c r="H28" s="28"/>
    </row>
    <row r="38" spans="1:8" ht="12.75">
      <c r="A38" s="28"/>
      <c r="B38" s="28"/>
      <c r="C38" s="28"/>
      <c r="D38" s="28"/>
      <c r="E38" s="28"/>
      <c r="F38" s="28"/>
      <c r="G38" s="28"/>
      <c r="H38" s="28"/>
    </row>
    <row r="39" spans="1:8" ht="12.75">
      <c r="A39" s="28"/>
      <c r="B39" s="28"/>
      <c r="C39" s="28"/>
      <c r="D39" s="28"/>
      <c r="E39" s="28"/>
      <c r="F39" s="28"/>
      <c r="G39" s="28"/>
      <c r="H39" s="28"/>
    </row>
    <row r="40" ht="12.75">
      <c r="H40" s="28"/>
    </row>
    <row r="41" spans="1:8" ht="12.75">
      <c r="A41" s="28"/>
      <c r="B41" s="28"/>
      <c r="C41" s="28"/>
      <c r="D41" s="28"/>
      <c r="E41" s="28"/>
      <c r="F41" s="28"/>
      <c r="G41" s="28"/>
      <c r="H41" s="28"/>
    </row>
    <row r="42" spans="1:8" ht="12.75">
      <c r="A42" s="28"/>
      <c r="B42" s="28"/>
      <c r="C42" s="28"/>
      <c r="D42" s="28"/>
      <c r="E42" s="28"/>
      <c r="F42" s="28"/>
      <c r="G42" s="28"/>
      <c r="H42" s="28"/>
    </row>
    <row r="43" spans="1:8" ht="12.75">
      <c r="A43" s="28"/>
      <c r="B43" s="28"/>
      <c r="C43" s="28"/>
      <c r="D43" s="28"/>
      <c r="E43" s="28"/>
      <c r="F43" s="28"/>
      <c r="G43" s="28"/>
      <c r="H43" s="28"/>
    </row>
    <row r="44" spans="1:8" ht="12.75">
      <c r="A44" s="28"/>
      <c r="B44" s="28"/>
      <c r="C44" s="28"/>
      <c r="D44" s="28"/>
      <c r="E44" s="28"/>
      <c r="F44" s="28"/>
      <c r="G44" s="28"/>
      <c r="H44" s="28"/>
    </row>
    <row r="45" spans="1:7" ht="12.75">
      <c r="A45" s="28"/>
      <c r="B45" s="28"/>
      <c r="C45" s="28"/>
      <c r="D45" s="28"/>
      <c r="E45" s="28"/>
      <c r="F45" s="28"/>
      <c r="G45" s="28"/>
    </row>
  </sheetData>
  <sheetProtection password="84FF" sheet="1" objects="1" scenarios="1"/>
  <printOptions/>
  <pageMargins left="0.75" right="0.75" top="1" bottom="1" header="0.5" footer="0.5"/>
  <pageSetup orientation="portrait" r:id="rId2"/>
  <drawing r:id="rId1"/>
</worksheet>
</file>

<file path=xl/worksheets/sheet5.xml><?xml version="1.0" encoding="utf-8"?>
<worksheet xmlns="http://schemas.openxmlformats.org/spreadsheetml/2006/main" xmlns:r="http://schemas.openxmlformats.org/officeDocument/2006/relationships">
  <sheetPr codeName="Sheet1">
    <pageSetUpPr fitToPage="1"/>
  </sheetPr>
  <dimension ref="A1:AJ173"/>
  <sheetViews>
    <sheetView zoomScale="87" zoomScaleNormal="87" workbookViewId="0" topLeftCell="A1">
      <pane xSplit="4" topLeftCell="E1" activePane="topRight" state="frozen"/>
      <selection pane="topLeft" activeCell="A1" sqref="A1"/>
      <selection pane="topRight" activeCell="K11" sqref="K11"/>
    </sheetView>
  </sheetViews>
  <sheetFormatPr defaultColWidth="9.140625" defaultRowHeight="12.75"/>
  <cols>
    <col min="1" max="1" width="2.57421875" style="0" customWidth="1"/>
    <col min="2" max="2" width="1.421875" style="0" hidden="1" customWidth="1"/>
    <col min="3" max="3" width="2.7109375" style="0" customWidth="1"/>
    <col min="4" max="4" width="3.7109375" style="0" customWidth="1"/>
    <col min="5" max="5" width="10.421875" style="0" customWidth="1"/>
    <col min="6" max="6" width="2.8515625" style="17" bestFit="1" customWidth="1"/>
    <col min="7" max="7" width="8.140625" style="0" bestFit="1" customWidth="1"/>
    <col min="8" max="8" width="10.00390625" style="0" bestFit="1" customWidth="1"/>
    <col min="9" max="9" width="6.8515625" style="17" bestFit="1" customWidth="1"/>
    <col min="10" max="10" width="9.8515625" style="0" bestFit="1" customWidth="1"/>
    <col min="11" max="11" width="10.421875" style="0" customWidth="1"/>
    <col min="12" max="12" width="4.57421875" style="17" customWidth="1"/>
    <col min="13" max="13" width="9.7109375" style="0" customWidth="1"/>
    <col min="14" max="14" width="9.8515625" style="0" bestFit="1" customWidth="1"/>
    <col min="15" max="15" width="3.00390625" style="17" bestFit="1" customWidth="1"/>
    <col min="16" max="16" width="8.28125" style="0" customWidth="1"/>
    <col min="17" max="17" width="7.421875" style="0" bestFit="1" customWidth="1"/>
    <col min="18" max="18" width="3.140625" style="17" bestFit="1" customWidth="1"/>
    <col min="19" max="19" width="8.140625" style="0" customWidth="1"/>
    <col min="20" max="20" width="9.7109375" style="0" customWidth="1"/>
    <col min="21" max="21" width="3.140625" style="17" bestFit="1" customWidth="1"/>
    <col min="22" max="22" width="10.140625" style="0" customWidth="1"/>
    <col min="24" max="24" width="3.00390625" style="17" bestFit="1" customWidth="1"/>
    <col min="26" max="26" width="11.140625" style="0" bestFit="1" customWidth="1"/>
    <col min="27" max="27" width="3.00390625" style="17" bestFit="1" customWidth="1"/>
    <col min="28" max="28" width="9.7109375" style="0" bestFit="1" customWidth="1"/>
    <col min="29" max="29" width="9.57421875" style="0" bestFit="1" customWidth="1"/>
    <col min="30" max="30" width="3.00390625" style="17" bestFit="1" customWidth="1"/>
    <col min="31" max="31" width="9.28125" style="0" bestFit="1" customWidth="1"/>
    <col min="32" max="32" width="7.28125" style="0" bestFit="1" customWidth="1"/>
    <col min="33" max="33" width="2.7109375" style="0" bestFit="1" customWidth="1"/>
    <col min="34" max="34" width="7.8515625" style="0" customWidth="1"/>
  </cols>
  <sheetData>
    <row r="1" spans="1:28" ht="18.75">
      <c r="A1" s="18" t="s">
        <v>6</v>
      </c>
      <c r="M1" s="1"/>
      <c r="N1" s="76"/>
      <c r="O1" s="74"/>
      <c r="P1" s="64"/>
      <c r="Q1" s="64"/>
      <c r="R1" s="74"/>
      <c r="S1" s="64"/>
      <c r="T1" s="64"/>
      <c r="U1" s="74"/>
      <c r="V1" s="64"/>
      <c r="W1" s="64"/>
      <c r="X1" s="74"/>
      <c r="Y1" s="64"/>
      <c r="Z1" s="64"/>
      <c r="AA1" s="74"/>
      <c r="AB1" s="64"/>
    </row>
    <row r="2" spans="1:28" ht="12.75">
      <c r="A2" s="64"/>
      <c r="B2" s="64"/>
      <c r="C2" s="64"/>
      <c r="D2" s="64"/>
      <c r="E2" s="77"/>
      <c r="F2" s="79"/>
      <c r="G2" s="87"/>
      <c r="H2" s="64"/>
      <c r="I2" s="74"/>
      <c r="J2" s="64"/>
      <c r="K2" s="64"/>
      <c r="L2" s="74"/>
      <c r="M2" s="64"/>
      <c r="N2" s="64"/>
      <c r="O2" s="74"/>
      <c r="P2" s="75"/>
      <c r="Q2" s="77"/>
      <c r="R2" s="78"/>
      <c r="S2" s="75"/>
      <c r="T2" s="79"/>
      <c r="U2" s="80"/>
      <c r="V2" s="79"/>
      <c r="W2" s="64"/>
      <c r="X2" s="74"/>
      <c r="Y2" s="64"/>
      <c r="Z2" s="64"/>
      <c r="AA2" s="74"/>
      <c r="AB2" s="64"/>
    </row>
    <row r="3" spans="1:28" ht="13.5" thickBot="1">
      <c r="A3" s="64"/>
      <c r="B3" s="64"/>
      <c r="C3" s="64"/>
      <c r="D3" s="84"/>
      <c r="E3" s="64"/>
      <c r="F3" s="74"/>
      <c r="G3" s="64"/>
      <c r="H3" s="64"/>
      <c r="I3" s="74"/>
      <c r="J3" s="64"/>
      <c r="K3" s="64"/>
      <c r="L3" s="74"/>
      <c r="M3" s="64"/>
      <c r="N3" s="64"/>
      <c r="O3" s="74"/>
      <c r="P3" s="64"/>
      <c r="Q3" s="64"/>
      <c r="R3" s="74"/>
      <c r="S3" s="64"/>
      <c r="T3" s="64"/>
      <c r="U3" s="81"/>
      <c r="V3" s="82"/>
      <c r="W3" s="64"/>
      <c r="X3" s="74"/>
      <c r="Y3" s="64"/>
      <c r="Z3" s="64"/>
      <c r="AA3" s="74"/>
      <c r="AB3" s="64"/>
    </row>
    <row r="4" spans="1:28" ht="13.5" thickBot="1">
      <c r="A4" s="64"/>
      <c r="B4" s="64"/>
      <c r="C4" s="64"/>
      <c r="D4" s="84"/>
      <c r="E4" s="91" t="s">
        <v>4</v>
      </c>
      <c r="F4" s="109"/>
      <c r="G4" s="93"/>
      <c r="H4" s="68">
        <v>10000</v>
      </c>
      <c r="I4" s="96"/>
      <c r="J4" s="69">
        <v>11000</v>
      </c>
      <c r="K4" s="92" t="s">
        <v>24</v>
      </c>
      <c r="L4" s="102"/>
      <c r="M4" s="69">
        <v>10</v>
      </c>
      <c r="N4" s="97"/>
      <c r="O4" s="11"/>
      <c r="P4" s="78"/>
      <c r="R4" s="115" t="s">
        <v>22</v>
      </c>
      <c r="S4" s="116"/>
      <c r="T4" s="116"/>
      <c r="U4" s="116"/>
      <c r="V4" s="117"/>
      <c r="W4" s="118"/>
      <c r="X4" s="74"/>
      <c r="Y4" s="64"/>
      <c r="Z4" s="64"/>
      <c r="AA4" s="74"/>
      <c r="AB4" s="64"/>
    </row>
    <row r="5" spans="1:28" ht="13.5" thickBot="1">
      <c r="A5" s="64"/>
      <c r="B5" s="64"/>
      <c r="C5" s="64"/>
      <c r="D5" s="84"/>
      <c r="E5" s="94" t="s">
        <v>8</v>
      </c>
      <c r="F5" s="110"/>
      <c r="G5" s="95"/>
      <c r="H5" s="78">
        <f>H4+M4*INT((B6/10000)*((J4-H4)/M4))</f>
        <v>10000</v>
      </c>
      <c r="I5" s="110"/>
      <c r="J5" s="97" t="s">
        <v>18</v>
      </c>
      <c r="K5" s="65"/>
      <c r="L5" s="73">
        <f>INT(($J$4-$H$4)/$M$4*$B$6/10000)+1</f>
        <v>1</v>
      </c>
      <c r="M5" s="64"/>
      <c r="N5" s="64"/>
      <c r="O5" s="74"/>
      <c r="P5" s="64"/>
      <c r="R5" s="119" t="s">
        <v>21</v>
      </c>
      <c r="S5" s="120"/>
      <c r="T5" s="120"/>
      <c r="U5" s="120"/>
      <c r="V5" s="121"/>
      <c r="W5" s="122"/>
      <c r="X5" s="74"/>
      <c r="Y5" s="64"/>
      <c r="Z5" s="64"/>
      <c r="AA5" s="74"/>
      <c r="AB5" s="64"/>
    </row>
    <row r="6" spans="1:28" ht="13.5" thickBot="1">
      <c r="A6" s="64"/>
      <c r="B6" s="71">
        <v>0</v>
      </c>
      <c r="C6" s="14"/>
      <c r="D6" s="64"/>
      <c r="E6" s="100"/>
      <c r="F6" s="111"/>
      <c r="G6" s="98"/>
      <c r="H6" s="99">
        <v>230</v>
      </c>
      <c r="I6" s="111"/>
      <c r="J6" s="98"/>
      <c r="K6" s="99"/>
      <c r="L6" s="114"/>
      <c r="M6" s="101"/>
      <c r="N6" s="83"/>
      <c r="O6" s="86"/>
      <c r="P6" s="64"/>
      <c r="R6" s="123" t="s">
        <v>19</v>
      </c>
      <c r="S6" s="124"/>
      <c r="T6" s="124"/>
      <c r="U6" s="124"/>
      <c r="V6" s="125"/>
      <c r="W6" s="126"/>
      <c r="X6" s="74"/>
      <c r="Y6" s="64"/>
      <c r="Z6" s="64"/>
      <c r="AA6" s="74"/>
      <c r="AB6" s="64"/>
    </row>
    <row r="7" spans="1:28" ht="13.5" thickBot="1">
      <c r="A7" s="64"/>
      <c r="B7" s="64"/>
      <c r="C7" s="64"/>
      <c r="D7" s="84"/>
      <c r="E7" s="72" t="s">
        <v>3</v>
      </c>
      <c r="F7" s="74"/>
      <c r="G7" s="64"/>
      <c r="H7" s="70">
        <v>1450</v>
      </c>
      <c r="I7" s="73" t="s">
        <v>0</v>
      </c>
      <c r="J7" s="70">
        <v>1550</v>
      </c>
      <c r="K7" s="64"/>
      <c r="L7" s="74"/>
      <c r="M7" s="64"/>
      <c r="N7" s="64"/>
      <c r="O7" s="74"/>
      <c r="P7" s="64"/>
      <c r="R7" s="127" t="s">
        <v>17</v>
      </c>
      <c r="S7" s="128"/>
      <c r="T7" s="128"/>
      <c r="U7" s="128"/>
      <c r="V7" s="128"/>
      <c r="W7" s="129"/>
      <c r="X7" s="74"/>
      <c r="Y7" s="64"/>
      <c r="Z7" s="64"/>
      <c r="AA7" s="74"/>
      <c r="AB7" s="64"/>
    </row>
    <row r="8" spans="1:28" ht="12.75">
      <c r="A8" s="64"/>
      <c r="B8" s="72"/>
      <c r="C8" s="64"/>
      <c r="D8" s="64"/>
      <c r="E8" s="85" t="s">
        <v>11</v>
      </c>
      <c r="F8" s="74"/>
      <c r="G8" s="64"/>
      <c r="H8" s="64"/>
      <c r="I8" s="74"/>
      <c r="J8" s="67">
        <v>1</v>
      </c>
      <c r="K8" s="64"/>
      <c r="L8" s="74"/>
      <c r="M8" s="64"/>
      <c r="N8" s="64"/>
      <c r="O8" s="74"/>
      <c r="P8" s="64"/>
      <c r="Q8" s="64"/>
      <c r="R8" s="74"/>
      <c r="S8" s="64"/>
      <c r="T8" s="64"/>
      <c r="U8" s="74"/>
      <c r="V8" s="64"/>
      <c r="W8" s="64"/>
      <c r="X8" s="74"/>
      <c r="Y8" s="64"/>
      <c r="Z8" s="64"/>
      <c r="AA8" s="74"/>
      <c r="AB8" s="64"/>
    </row>
    <row r="9" spans="1:28" ht="12.75">
      <c r="A9" s="64"/>
      <c r="B9" s="64"/>
      <c r="C9" s="64"/>
      <c r="D9" s="64"/>
      <c r="E9" s="85" t="s">
        <v>12</v>
      </c>
      <c r="F9" s="74"/>
      <c r="G9" s="64"/>
      <c r="H9" s="64"/>
      <c r="I9" s="74"/>
      <c r="J9" s="66">
        <v>-1</v>
      </c>
      <c r="K9" s="64"/>
      <c r="L9" s="74"/>
      <c r="M9" s="64"/>
      <c r="N9" s="64"/>
      <c r="O9" s="74"/>
      <c r="P9" s="64"/>
      <c r="Q9" s="64"/>
      <c r="R9" s="74"/>
      <c r="S9" s="64"/>
      <c r="T9" s="64"/>
      <c r="U9" s="74"/>
      <c r="V9" s="64"/>
      <c r="W9" s="64"/>
      <c r="X9" s="74"/>
      <c r="Y9" s="64"/>
      <c r="Z9" s="64"/>
      <c r="AA9" s="74"/>
      <c r="AB9" s="64"/>
    </row>
    <row r="10" spans="1:28" ht="12.75">
      <c r="A10" s="64"/>
      <c r="B10" s="64"/>
      <c r="C10" s="64"/>
      <c r="D10" s="64"/>
      <c r="E10" s="64"/>
      <c r="F10" s="74"/>
      <c r="G10" s="64"/>
      <c r="H10" s="64"/>
      <c r="I10" s="74"/>
      <c r="J10" s="64"/>
      <c r="K10" s="64"/>
      <c r="L10" s="74"/>
      <c r="M10" s="64"/>
      <c r="N10" s="64"/>
      <c r="O10" s="74"/>
      <c r="P10" s="64"/>
      <c r="Q10" s="64"/>
      <c r="R10" s="74"/>
      <c r="S10" s="64"/>
      <c r="T10" s="64"/>
      <c r="U10" s="74"/>
      <c r="V10" s="64"/>
      <c r="W10" s="64"/>
      <c r="X10" s="74"/>
      <c r="Y10" s="64"/>
      <c r="Z10" s="64"/>
      <c r="AA10" s="74"/>
      <c r="AB10" s="64"/>
    </row>
    <row r="11" spans="1:28" ht="12.75">
      <c r="A11" s="64"/>
      <c r="B11" s="64"/>
      <c r="C11" s="72"/>
      <c r="D11" s="64"/>
      <c r="E11" s="85" t="s">
        <v>20</v>
      </c>
      <c r="F11" s="74"/>
      <c r="G11" s="64"/>
      <c r="H11" s="64"/>
      <c r="I11" s="74"/>
      <c r="J11" s="86"/>
      <c r="K11" s="67">
        <v>11000</v>
      </c>
      <c r="L11" s="74" t="s">
        <v>0</v>
      </c>
      <c r="M11" s="67">
        <v>13000</v>
      </c>
      <c r="N11" s="64"/>
      <c r="O11" s="74"/>
      <c r="P11" s="64"/>
      <c r="Q11" s="64"/>
      <c r="R11" s="74"/>
      <c r="S11" s="64"/>
      <c r="T11" s="64"/>
      <c r="U11" s="74"/>
      <c r="V11" s="64"/>
      <c r="W11" s="64"/>
      <c r="X11" s="74"/>
      <c r="Y11" s="64"/>
      <c r="Z11" s="64"/>
      <c r="AA11" s="74"/>
      <c r="AB11" s="64"/>
    </row>
    <row r="12" spans="1:28" ht="12.75" customHeight="1">
      <c r="A12" s="64"/>
      <c r="B12" s="64"/>
      <c r="C12" s="64"/>
      <c r="D12" s="64"/>
      <c r="E12" s="72" t="s">
        <v>13</v>
      </c>
      <c r="F12" s="74"/>
      <c r="G12" s="64"/>
      <c r="H12" s="64"/>
      <c r="I12" s="74"/>
      <c r="J12" s="64"/>
      <c r="K12" s="63">
        <f>IF(AND($J$8&gt;0,$J$9&lt;0),($H$7-$J$9*$H$4)/$J$8,IF(AND($J$8&lt;0,$J$9&gt;0),($J$7-$J$9*$H$4)/$J$8,0))</f>
        <v>11450</v>
      </c>
      <c r="L12" s="73" t="s">
        <v>0</v>
      </c>
      <c r="M12" s="63">
        <f>IF(AND($J$8&gt;0,$J$9&lt;0),($J$7-$J$9*$J$4)/$J$8,IF(AND($J$8&lt;0,$J$9&gt;0),($H$7-$J$9*$J$4)/$J$8,0))</f>
        <v>12550</v>
      </c>
      <c r="N12" s="64"/>
      <c r="O12" s="74"/>
      <c r="P12" s="64"/>
      <c r="Q12" s="64"/>
      <c r="R12" s="74"/>
      <c r="S12" s="64"/>
      <c r="T12" s="64"/>
      <c r="U12" s="74"/>
      <c r="V12" s="64"/>
      <c r="W12" s="64"/>
      <c r="X12" s="74"/>
      <c r="Y12" s="64"/>
      <c r="Z12" s="64"/>
      <c r="AA12" s="74"/>
      <c r="AB12" s="64"/>
    </row>
    <row r="13" spans="1:33" ht="12.75" customHeight="1">
      <c r="A13" s="64"/>
      <c r="B13" s="64"/>
      <c r="C13" s="64"/>
      <c r="D13" s="64"/>
      <c r="E13" s="72" t="s">
        <v>14</v>
      </c>
      <c r="F13" s="74"/>
      <c r="G13" s="64"/>
      <c r="H13" s="64"/>
      <c r="I13" s="74"/>
      <c r="J13" s="64"/>
      <c r="K13" s="63">
        <f>IF(AND($J$8&gt;0,$J$9&lt;0),($H$7-$J$9*$H$5)/$J$8,IF(AND($J$8&lt;0,$J$9&gt;0),($J$7-$J$9*$H$5)/$J$8,0))</f>
        <v>11450</v>
      </c>
      <c r="L13" s="74" t="s">
        <v>0</v>
      </c>
      <c r="M13" s="63">
        <f>IF(AND($J$8&gt;0,$J$9&lt;0),($J$7-$J$9*$H$5)/$J$8,IF(AND($J$8&lt;0,$J$9&gt;0),($H$7-$J$9*$H$5)/$J$8,0))</f>
        <v>11550</v>
      </c>
      <c r="N13" s="64"/>
      <c r="O13" s="74"/>
      <c r="P13" s="64"/>
      <c r="Q13" s="64"/>
      <c r="R13" s="74"/>
      <c r="S13" s="64"/>
      <c r="T13" s="64"/>
      <c r="U13" s="74"/>
      <c r="V13" s="64"/>
      <c r="W13" s="64"/>
      <c r="X13" s="74"/>
      <c r="Y13" s="64"/>
      <c r="Z13" s="64"/>
      <c r="AA13" s="74"/>
      <c r="AB13" s="64"/>
      <c r="AF13" s="19"/>
      <c r="AG13" s="19"/>
    </row>
    <row r="14" spans="1:28" ht="12.75" customHeight="1">
      <c r="A14" s="64"/>
      <c r="B14" s="64"/>
      <c r="C14" s="64"/>
      <c r="D14" s="64"/>
      <c r="E14" s="72" t="s">
        <v>15</v>
      </c>
      <c r="F14" s="74"/>
      <c r="G14" s="64"/>
      <c r="H14" s="64"/>
      <c r="I14" s="74"/>
      <c r="J14" s="64"/>
      <c r="K14" s="63">
        <f>IF(AND($J$8&gt;0,$J$9&lt;0),(0.5*($H$7+$J$7)-$J$9*$H$5)/$J$8,IF(AND($J$8&lt;0,$J$9&gt;0),(0.5*($H$7+$J$7)-$J$9*$H$5)/$J$8,0))</f>
        <v>11500</v>
      </c>
      <c r="L14" s="74"/>
      <c r="M14" s="64"/>
      <c r="N14" s="64"/>
      <c r="O14" s="74"/>
      <c r="P14" s="64"/>
      <c r="Q14" s="64"/>
      <c r="R14" s="74"/>
      <c r="S14" s="64"/>
      <c r="T14" s="64"/>
      <c r="U14" s="74"/>
      <c r="V14" s="64"/>
      <c r="W14" s="64"/>
      <c r="X14" s="74"/>
      <c r="Y14" s="64"/>
      <c r="Z14" s="64"/>
      <c r="AA14" s="74"/>
      <c r="AB14" s="64"/>
    </row>
    <row r="15" spans="1:28" ht="12.75" customHeight="1">
      <c r="A15" s="64"/>
      <c r="B15" s="64"/>
      <c r="C15" s="64"/>
      <c r="D15" s="64"/>
      <c r="E15" s="72"/>
      <c r="F15" s="74"/>
      <c r="G15" s="64"/>
      <c r="H15" s="64"/>
      <c r="I15" s="74"/>
      <c r="J15" s="64"/>
      <c r="K15" s="63"/>
      <c r="L15" s="74"/>
      <c r="M15" s="64"/>
      <c r="N15" s="64"/>
      <c r="O15" s="74"/>
      <c r="P15" s="64"/>
      <c r="Q15" s="64"/>
      <c r="R15" s="74"/>
      <c r="S15" s="64"/>
      <c r="T15" s="64"/>
      <c r="U15" s="74"/>
      <c r="V15" s="64"/>
      <c r="W15" s="64"/>
      <c r="X15" s="74"/>
      <c r="Y15" s="64"/>
      <c r="Z15" s="64"/>
      <c r="AA15" s="74"/>
      <c r="AB15" s="64"/>
    </row>
    <row r="16" spans="1:28" ht="12.75" customHeight="1">
      <c r="A16" s="64"/>
      <c r="B16" s="64"/>
      <c r="C16" s="64"/>
      <c r="D16" s="64"/>
      <c r="E16" s="97" t="s">
        <v>28</v>
      </c>
      <c r="F16" s="11"/>
      <c r="G16" s="5"/>
      <c r="I16" s="74"/>
      <c r="J16" s="64"/>
      <c r="K16" s="63"/>
      <c r="L16" s="74"/>
      <c r="M16" s="64"/>
      <c r="N16" s="64"/>
      <c r="O16" s="74"/>
      <c r="P16" s="64"/>
      <c r="Q16" s="64"/>
      <c r="R16" s="74"/>
      <c r="S16" s="64"/>
      <c r="T16" s="64"/>
      <c r="U16" s="74"/>
      <c r="V16" s="64"/>
      <c r="W16" s="64"/>
      <c r="X16" s="74"/>
      <c r="Y16" s="64"/>
      <c r="Z16" s="64"/>
      <c r="AA16" s="74"/>
      <c r="AB16" s="64"/>
    </row>
    <row r="17" spans="1:28" ht="12.75" customHeight="1">
      <c r="A17" s="64"/>
      <c r="B17" s="64"/>
      <c r="C17" s="64"/>
      <c r="D17" s="64"/>
      <c r="E17" s="26" t="s">
        <v>27</v>
      </c>
      <c r="H17" s="78">
        <f>COUNTIF(E121:AC143,"TRUE")</f>
        <v>12</v>
      </c>
      <c r="I17" s="74"/>
      <c r="J17" s="64"/>
      <c r="K17" s="63"/>
      <c r="L17" s="74"/>
      <c r="M17" s="64"/>
      <c r="N17" s="64"/>
      <c r="O17" s="74"/>
      <c r="P17" s="64"/>
      <c r="Q17" s="64"/>
      <c r="R17" s="74"/>
      <c r="S17" s="64"/>
      <c r="T17" s="64"/>
      <c r="U17" s="74"/>
      <c r="V17" s="64"/>
      <c r="W17" s="64"/>
      <c r="X17" s="74"/>
      <c r="Y17" s="64"/>
      <c r="Z17" s="64"/>
      <c r="AA17" s="74"/>
      <c r="AB17" s="64"/>
    </row>
    <row r="18" spans="1:28" ht="12.75" customHeight="1">
      <c r="A18" s="64"/>
      <c r="B18" s="64"/>
      <c r="C18" s="64"/>
      <c r="D18" s="64"/>
      <c r="E18" s="26" t="s">
        <v>26</v>
      </c>
      <c r="H18" s="78">
        <f>COUNTIF(E151:AC173,"TRUE")</f>
        <v>5</v>
      </c>
      <c r="I18" s="74"/>
      <c r="J18" s="64"/>
      <c r="K18" s="63"/>
      <c r="L18" s="74"/>
      <c r="M18" s="64"/>
      <c r="N18" s="64"/>
      <c r="O18" s="74"/>
      <c r="P18" s="64"/>
      <c r="Q18" s="64"/>
      <c r="R18" s="74"/>
      <c r="S18" s="64"/>
      <c r="T18" s="64"/>
      <c r="U18" s="74"/>
      <c r="V18" s="64"/>
      <c r="W18" s="64"/>
      <c r="X18" s="74"/>
      <c r="Y18" s="64"/>
      <c r="Z18" s="64"/>
      <c r="AA18" s="74"/>
      <c r="AB18" s="64"/>
    </row>
    <row r="19" spans="1:31" ht="12.75" customHeight="1">
      <c r="A19" s="65"/>
      <c r="B19" s="65"/>
      <c r="C19" s="65"/>
      <c r="D19" s="65"/>
      <c r="E19" s="65"/>
      <c r="F19" s="112"/>
      <c r="G19" s="65"/>
      <c r="H19" s="65"/>
      <c r="I19" s="112"/>
      <c r="J19" s="65"/>
      <c r="K19" s="65"/>
      <c r="L19" s="112"/>
      <c r="M19" s="65"/>
      <c r="N19" s="65"/>
      <c r="O19" s="112"/>
      <c r="P19" s="65"/>
      <c r="Q19" s="65"/>
      <c r="R19" s="112"/>
      <c r="S19" s="65"/>
      <c r="T19" s="65"/>
      <c r="U19" s="112"/>
      <c r="V19" s="65"/>
      <c r="W19" s="65"/>
      <c r="X19" s="112"/>
      <c r="Y19" s="65"/>
      <c r="Z19" s="65"/>
      <c r="AA19" s="112"/>
      <c r="AB19" s="65"/>
      <c r="AC19" s="65"/>
      <c r="AD19" s="112"/>
      <c r="AE19" s="65"/>
    </row>
    <row r="20" spans="1:31" ht="12.75" customHeight="1" thickBot="1">
      <c r="A20" s="65"/>
      <c r="B20" s="65"/>
      <c r="C20" s="65"/>
      <c r="D20" s="88" t="s">
        <v>1</v>
      </c>
      <c r="E20" s="89" t="s">
        <v>9</v>
      </c>
      <c r="F20" s="113"/>
      <c r="G20" s="90"/>
      <c r="H20" s="90"/>
      <c r="I20" s="113"/>
      <c r="J20" s="90"/>
      <c r="K20" s="65"/>
      <c r="L20" s="112"/>
      <c r="M20" s="65"/>
      <c r="N20" s="65"/>
      <c r="O20" s="112"/>
      <c r="P20" s="65"/>
      <c r="Q20" s="65"/>
      <c r="R20" s="112"/>
      <c r="S20" s="65"/>
      <c r="T20" s="65"/>
      <c r="U20" s="112"/>
      <c r="V20" s="65"/>
      <c r="W20" s="65"/>
      <c r="X20" s="112"/>
      <c r="Y20" s="65"/>
      <c r="Z20" s="65"/>
      <c r="AA20" s="112"/>
      <c r="AB20" s="65"/>
      <c r="AC20" s="65"/>
      <c r="AD20" s="112"/>
      <c r="AE20" s="65"/>
    </row>
    <row r="21" spans="1:31" ht="12.75" customHeight="1">
      <c r="A21" s="65"/>
      <c r="B21" s="65"/>
      <c r="C21" s="65"/>
      <c r="D21" s="65"/>
      <c r="E21" s="65"/>
      <c r="F21" s="112"/>
      <c r="G21" s="65"/>
      <c r="H21" s="65"/>
      <c r="I21" s="112"/>
      <c r="J21" s="65"/>
      <c r="K21" s="65"/>
      <c r="L21" s="112"/>
      <c r="M21" s="65"/>
      <c r="N21" s="65"/>
      <c r="O21" s="112"/>
      <c r="P21" s="65"/>
      <c r="Q21" s="65"/>
      <c r="R21" s="112"/>
      <c r="S21" s="65"/>
      <c r="T21" s="65"/>
      <c r="U21" s="112"/>
      <c r="V21" s="65"/>
      <c r="W21" s="65"/>
      <c r="X21" s="112"/>
      <c r="Y21" s="65"/>
      <c r="Z21" s="65"/>
      <c r="AA21" s="112"/>
      <c r="AB21" s="65"/>
      <c r="AC21" s="65"/>
      <c r="AD21" s="112"/>
      <c r="AE21" s="65"/>
    </row>
    <row r="22" spans="1:30" ht="12.75" customHeight="1" thickBot="1">
      <c r="A22" s="4" t="s">
        <v>2</v>
      </c>
      <c r="E22" s="19"/>
      <c r="F22" s="67">
        <v>1</v>
      </c>
      <c r="G22" s="19"/>
      <c r="H22" s="19"/>
      <c r="I22" s="67">
        <v>2</v>
      </c>
      <c r="J22" s="19" t="s">
        <v>7</v>
      </c>
      <c r="K22" s="19"/>
      <c r="L22" s="67">
        <v>3</v>
      </c>
      <c r="M22" s="19"/>
      <c r="N22" s="19"/>
      <c r="O22" s="67">
        <v>4</v>
      </c>
      <c r="P22" s="19"/>
      <c r="Q22" s="19"/>
      <c r="R22" s="67">
        <v>5</v>
      </c>
      <c r="S22" s="19"/>
      <c r="T22" s="19"/>
      <c r="U22" s="67">
        <v>6</v>
      </c>
      <c r="W22" s="19"/>
      <c r="X22" s="67">
        <v>7</v>
      </c>
      <c r="Z22" s="19"/>
      <c r="AA22" s="67">
        <v>8</v>
      </c>
      <c r="AC22" s="19"/>
      <c r="AD22" s="67">
        <v>9</v>
      </c>
    </row>
    <row r="23" spans="4:31" ht="12.75" customHeight="1">
      <c r="D23" s="70">
        <v>-1</v>
      </c>
      <c r="E23" s="54">
        <f aca="true" t="shared" si="0" ref="E23:E31">($H$7-$D23*$H$5)/F$22</f>
        <v>11450</v>
      </c>
      <c r="F23" s="55" t="s">
        <v>0</v>
      </c>
      <c r="G23" s="56">
        <f>($J$7-$D23*$H$5)/F$22</f>
        <v>11550</v>
      </c>
      <c r="H23" s="54">
        <f aca="true" t="shared" si="1" ref="H23:H31">($H$7-$D23*$H$5)/I$22</f>
        <v>5725</v>
      </c>
      <c r="I23" s="55" t="s">
        <v>0</v>
      </c>
      <c r="J23" s="56">
        <f aca="true" t="shared" si="2" ref="J23:J31">($J$7-$D23*$H$5)/I$22</f>
        <v>5775</v>
      </c>
      <c r="K23" s="54">
        <f aca="true" t="shared" si="3" ref="K23:K31">($H$7-$D23*$H$5)/L$22</f>
        <v>3816.6666666666665</v>
      </c>
      <c r="L23" s="55" t="s">
        <v>0</v>
      </c>
      <c r="M23" s="56">
        <f aca="true" t="shared" si="4" ref="M23:M31">($J$7-$D23*$H$5)/L$22</f>
        <v>3850</v>
      </c>
      <c r="N23" s="54">
        <f aca="true" t="shared" si="5" ref="N23:N31">($H$7-$D23*$H$5)/O$22</f>
        <v>2862.5</v>
      </c>
      <c r="O23" s="55" t="s">
        <v>0</v>
      </c>
      <c r="P23" s="56">
        <f aca="true" t="shared" si="6" ref="P23:P31">($J$7-$D23*$H$5)/O$22</f>
        <v>2887.5</v>
      </c>
      <c r="Q23" s="54">
        <f aca="true" t="shared" si="7" ref="Q23:Q31">($H$7-$D23*$H$5)/R$22</f>
        <v>2290</v>
      </c>
      <c r="R23" s="55" t="s">
        <v>0</v>
      </c>
      <c r="S23" s="56">
        <f aca="true" t="shared" si="8" ref="S23:S31">($J$7-$D23*$H$5)/R$22</f>
        <v>2310</v>
      </c>
      <c r="T23" s="54">
        <f aca="true" t="shared" si="9" ref="T23:T31">($H$7-$D23*$H$5)/U$22</f>
        <v>1908.3333333333333</v>
      </c>
      <c r="U23" s="55" t="s">
        <v>0</v>
      </c>
      <c r="V23" s="56">
        <f aca="true" t="shared" si="10" ref="V23:V31">($J$7-$D23*$H$5)/U$22</f>
        <v>1925</v>
      </c>
      <c r="W23" s="54">
        <f aca="true" t="shared" si="11" ref="W23:W31">($H$7-$D23*$H$5)/X$22</f>
        <v>1635.7142857142858</v>
      </c>
      <c r="X23" s="55" t="s">
        <v>0</v>
      </c>
      <c r="Y23" s="56">
        <f aca="true" t="shared" si="12" ref="Y23:Y31">($J$7-$D23*$H$5)/X$22</f>
        <v>1650</v>
      </c>
      <c r="Z23" s="54">
        <f aca="true" t="shared" si="13" ref="Z23:Z31">($H$7-$D23*$H$5)/AA$22</f>
        <v>1431.25</v>
      </c>
      <c r="AA23" s="55" t="s">
        <v>0</v>
      </c>
      <c r="AB23" s="56">
        <f aca="true" t="shared" si="14" ref="AB23:AB31">($J$7-$D23*$H$5)/AA$22</f>
        <v>1443.75</v>
      </c>
      <c r="AC23" s="54">
        <f aca="true" t="shared" si="15" ref="AC23:AC31">($H$7-$D23*$H$5)/AD$22</f>
        <v>1272.2222222222222</v>
      </c>
      <c r="AD23" s="55" t="s">
        <v>0</v>
      </c>
      <c r="AE23" s="56">
        <f aca="true" t="shared" si="16" ref="AE23:AE31">($J$7-$D23*$H$5)/AD$22</f>
        <v>1283.3333333333333</v>
      </c>
    </row>
    <row r="24" spans="4:36" ht="12.75">
      <c r="D24" s="70">
        <v>-2</v>
      </c>
      <c r="E24" s="57">
        <f t="shared" si="0"/>
        <v>21450</v>
      </c>
      <c r="F24" s="58" t="s">
        <v>0</v>
      </c>
      <c r="G24" s="59">
        <f aca="true" t="shared" si="17" ref="G24:G31">($J$7-$D24*$H$5)/F$22</f>
        <v>21550</v>
      </c>
      <c r="H24" s="57">
        <f t="shared" si="1"/>
        <v>10725</v>
      </c>
      <c r="I24" s="58" t="s">
        <v>0</v>
      </c>
      <c r="J24" s="59">
        <f t="shared" si="2"/>
        <v>10775</v>
      </c>
      <c r="K24" s="57">
        <f t="shared" si="3"/>
        <v>7150</v>
      </c>
      <c r="L24" s="58" t="s">
        <v>0</v>
      </c>
      <c r="M24" s="59">
        <f t="shared" si="4"/>
        <v>7183.333333333333</v>
      </c>
      <c r="N24" s="57">
        <f t="shared" si="5"/>
        <v>5362.5</v>
      </c>
      <c r="O24" s="58" t="s">
        <v>0</v>
      </c>
      <c r="P24" s="59">
        <f t="shared" si="6"/>
        <v>5387.5</v>
      </c>
      <c r="Q24" s="57">
        <f t="shared" si="7"/>
        <v>4290</v>
      </c>
      <c r="R24" s="58" t="s">
        <v>0</v>
      </c>
      <c r="S24" s="59">
        <f t="shared" si="8"/>
        <v>4310</v>
      </c>
      <c r="T24" s="57">
        <f t="shared" si="9"/>
        <v>3575</v>
      </c>
      <c r="U24" s="58" t="s">
        <v>0</v>
      </c>
      <c r="V24" s="59">
        <f t="shared" si="10"/>
        <v>3591.6666666666665</v>
      </c>
      <c r="W24" s="57">
        <f t="shared" si="11"/>
        <v>3064.285714285714</v>
      </c>
      <c r="X24" s="58" t="s">
        <v>0</v>
      </c>
      <c r="Y24" s="59">
        <f t="shared" si="12"/>
        <v>3078.5714285714284</v>
      </c>
      <c r="Z24" s="57">
        <f t="shared" si="13"/>
        <v>2681.25</v>
      </c>
      <c r="AA24" s="58" t="s">
        <v>0</v>
      </c>
      <c r="AB24" s="59">
        <f t="shared" si="14"/>
        <v>2693.75</v>
      </c>
      <c r="AC24" s="57">
        <f t="shared" si="15"/>
        <v>2383.3333333333335</v>
      </c>
      <c r="AD24" s="58" t="s">
        <v>0</v>
      </c>
      <c r="AE24" s="59">
        <f t="shared" si="16"/>
        <v>2394.4444444444443</v>
      </c>
      <c r="AG24" s="21"/>
      <c r="AH24" s="20"/>
      <c r="AI24" s="5"/>
      <c r="AJ24" s="5"/>
    </row>
    <row r="25" spans="4:36" ht="12.75">
      <c r="D25" s="70">
        <v>-3</v>
      </c>
      <c r="E25" s="57">
        <f t="shared" si="0"/>
        <v>31450</v>
      </c>
      <c r="F25" s="58" t="s">
        <v>0</v>
      </c>
      <c r="G25" s="59">
        <f t="shared" si="17"/>
        <v>31550</v>
      </c>
      <c r="H25" s="57">
        <f t="shared" si="1"/>
        <v>15725</v>
      </c>
      <c r="I25" s="58" t="s">
        <v>0</v>
      </c>
      <c r="J25" s="59">
        <f t="shared" si="2"/>
        <v>15775</v>
      </c>
      <c r="K25" s="57">
        <f t="shared" si="3"/>
        <v>10483.333333333334</v>
      </c>
      <c r="L25" s="58" t="s">
        <v>0</v>
      </c>
      <c r="M25" s="59">
        <f t="shared" si="4"/>
        <v>10516.666666666666</v>
      </c>
      <c r="N25" s="57">
        <f t="shared" si="5"/>
        <v>7862.5</v>
      </c>
      <c r="O25" s="58" t="s">
        <v>0</v>
      </c>
      <c r="P25" s="59">
        <f t="shared" si="6"/>
        <v>7887.5</v>
      </c>
      <c r="Q25" s="57">
        <f t="shared" si="7"/>
        <v>6290</v>
      </c>
      <c r="R25" s="58" t="s">
        <v>0</v>
      </c>
      <c r="S25" s="59">
        <f t="shared" si="8"/>
        <v>6310</v>
      </c>
      <c r="T25" s="57">
        <f t="shared" si="9"/>
        <v>5241.666666666667</v>
      </c>
      <c r="U25" s="58" t="s">
        <v>0</v>
      </c>
      <c r="V25" s="59">
        <f t="shared" si="10"/>
        <v>5258.333333333333</v>
      </c>
      <c r="W25" s="57">
        <f t="shared" si="11"/>
        <v>4492.857142857143</v>
      </c>
      <c r="X25" s="58" t="s">
        <v>0</v>
      </c>
      <c r="Y25" s="59">
        <f t="shared" si="12"/>
        <v>4507.142857142857</v>
      </c>
      <c r="Z25" s="57">
        <f t="shared" si="13"/>
        <v>3931.25</v>
      </c>
      <c r="AA25" s="58" t="s">
        <v>0</v>
      </c>
      <c r="AB25" s="59">
        <f t="shared" si="14"/>
        <v>3943.75</v>
      </c>
      <c r="AC25" s="57">
        <f t="shared" si="15"/>
        <v>3494.4444444444443</v>
      </c>
      <c r="AD25" s="58" t="s">
        <v>0</v>
      </c>
      <c r="AE25" s="59">
        <f t="shared" si="16"/>
        <v>3505.5555555555557</v>
      </c>
      <c r="AF25" s="20"/>
      <c r="AG25" s="21"/>
      <c r="AH25" s="20"/>
      <c r="AI25" s="5"/>
      <c r="AJ25" s="5"/>
    </row>
    <row r="26" spans="4:36" ht="12.75">
      <c r="D26" s="70">
        <v>-4</v>
      </c>
      <c r="E26" s="57">
        <f t="shared" si="0"/>
        <v>41450</v>
      </c>
      <c r="F26" s="58" t="s">
        <v>0</v>
      </c>
      <c r="G26" s="59">
        <f t="shared" si="17"/>
        <v>41550</v>
      </c>
      <c r="H26" s="57">
        <f t="shared" si="1"/>
        <v>20725</v>
      </c>
      <c r="I26" s="58" t="s">
        <v>0</v>
      </c>
      <c r="J26" s="59">
        <f t="shared" si="2"/>
        <v>20775</v>
      </c>
      <c r="K26" s="57">
        <f t="shared" si="3"/>
        <v>13816.666666666666</v>
      </c>
      <c r="L26" s="58" t="s">
        <v>0</v>
      </c>
      <c r="M26" s="59">
        <f t="shared" si="4"/>
        <v>13850</v>
      </c>
      <c r="N26" s="57">
        <f t="shared" si="5"/>
        <v>10362.5</v>
      </c>
      <c r="O26" s="58" t="s">
        <v>0</v>
      </c>
      <c r="P26" s="59">
        <f t="shared" si="6"/>
        <v>10387.5</v>
      </c>
      <c r="Q26" s="57">
        <f t="shared" si="7"/>
        <v>8290</v>
      </c>
      <c r="R26" s="58" t="s">
        <v>0</v>
      </c>
      <c r="S26" s="59">
        <f t="shared" si="8"/>
        <v>8310</v>
      </c>
      <c r="T26" s="57">
        <f t="shared" si="9"/>
        <v>6908.333333333333</v>
      </c>
      <c r="U26" s="58" t="s">
        <v>0</v>
      </c>
      <c r="V26" s="59">
        <f t="shared" si="10"/>
        <v>6925</v>
      </c>
      <c r="W26" s="57">
        <f t="shared" si="11"/>
        <v>5921.428571428572</v>
      </c>
      <c r="X26" s="58" t="s">
        <v>0</v>
      </c>
      <c r="Y26" s="59">
        <f t="shared" si="12"/>
        <v>5935.714285714285</v>
      </c>
      <c r="Z26" s="57">
        <f t="shared" si="13"/>
        <v>5181.25</v>
      </c>
      <c r="AA26" s="58" t="s">
        <v>0</v>
      </c>
      <c r="AB26" s="59">
        <f t="shared" si="14"/>
        <v>5193.75</v>
      </c>
      <c r="AC26" s="57">
        <f t="shared" si="15"/>
        <v>4605.555555555556</v>
      </c>
      <c r="AD26" s="58" t="s">
        <v>0</v>
      </c>
      <c r="AE26" s="59">
        <f t="shared" si="16"/>
        <v>4616.666666666667</v>
      </c>
      <c r="AF26" s="20"/>
      <c r="AG26" s="21"/>
      <c r="AH26" s="20"/>
      <c r="AI26" s="5"/>
      <c r="AJ26" s="5"/>
    </row>
    <row r="27" spans="4:36" ht="12.75">
      <c r="D27" s="70">
        <v>-5</v>
      </c>
      <c r="E27" s="57">
        <f t="shared" si="0"/>
        <v>51450</v>
      </c>
      <c r="F27" s="58" t="s">
        <v>0</v>
      </c>
      <c r="G27" s="59">
        <f t="shared" si="17"/>
        <v>51550</v>
      </c>
      <c r="H27" s="57">
        <f t="shared" si="1"/>
        <v>25725</v>
      </c>
      <c r="I27" s="58" t="s">
        <v>0</v>
      </c>
      <c r="J27" s="59">
        <f t="shared" si="2"/>
        <v>25775</v>
      </c>
      <c r="K27" s="57">
        <f t="shared" si="3"/>
        <v>17150</v>
      </c>
      <c r="L27" s="58" t="s">
        <v>0</v>
      </c>
      <c r="M27" s="59">
        <f t="shared" si="4"/>
        <v>17183.333333333332</v>
      </c>
      <c r="N27" s="57">
        <f t="shared" si="5"/>
        <v>12862.5</v>
      </c>
      <c r="O27" s="58" t="s">
        <v>0</v>
      </c>
      <c r="P27" s="59">
        <f t="shared" si="6"/>
        <v>12887.5</v>
      </c>
      <c r="Q27" s="57">
        <f t="shared" si="7"/>
        <v>10290</v>
      </c>
      <c r="R27" s="58" t="s">
        <v>0</v>
      </c>
      <c r="S27" s="59">
        <f t="shared" si="8"/>
        <v>10310</v>
      </c>
      <c r="T27" s="57">
        <f t="shared" si="9"/>
        <v>8575</v>
      </c>
      <c r="U27" s="58" t="s">
        <v>0</v>
      </c>
      <c r="V27" s="59">
        <f t="shared" si="10"/>
        <v>8591.666666666666</v>
      </c>
      <c r="W27" s="57">
        <f t="shared" si="11"/>
        <v>7350</v>
      </c>
      <c r="X27" s="58" t="s">
        <v>0</v>
      </c>
      <c r="Y27" s="59">
        <f t="shared" si="12"/>
        <v>7364.285714285715</v>
      </c>
      <c r="Z27" s="57">
        <f t="shared" si="13"/>
        <v>6431.25</v>
      </c>
      <c r="AA27" s="58" t="s">
        <v>0</v>
      </c>
      <c r="AB27" s="59">
        <f t="shared" si="14"/>
        <v>6443.75</v>
      </c>
      <c r="AC27" s="57">
        <f t="shared" si="15"/>
        <v>5716.666666666667</v>
      </c>
      <c r="AD27" s="58" t="s">
        <v>0</v>
      </c>
      <c r="AE27" s="59">
        <f t="shared" si="16"/>
        <v>5727.777777777777</v>
      </c>
      <c r="AF27" s="20"/>
      <c r="AG27" s="21"/>
      <c r="AH27" s="20"/>
      <c r="AI27" s="5"/>
      <c r="AJ27" s="5"/>
    </row>
    <row r="28" spans="4:36" ht="12.75" customHeight="1">
      <c r="D28" s="70">
        <v>-6</v>
      </c>
      <c r="E28" s="57">
        <f t="shared" si="0"/>
        <v>61450</v>
      </c>
      <c r="F28" s="58" t="s">
        <v>0</v>
      </c>
      <c r="G28" s="59">
        <f t="shared" si="17"/>
        <v>61550</v>
      </c>
      <c r="H28" s="57">
        <f t="shared" si="1"/>
        <v>30725</v>
      </c>
      <c r="I28" s="58" t="s">
        <v>0</v>
      </c>
      <c r="J28" s="59">
        <f t="shared" si="2"/>
        <v>30775</v>
      </c>
      <c r="K28" s="57">
        <f t="shared" si="3"/>
        <v>20483.333333333332</v>
      </c>
      <c r="L28" s="58" t="s">
        <v>0</v>
      </c>
      <c r="M28" s="59">
        <f t="shared" si="4"/>
        <v>20516.666666666668</v>
      </c>
      <c r="N28" s="57">
        <f t="shared" si="5"/>
        <v>15362.5</v>
      </c>
      <c r="O28" s="58" t="s">
        <v>0</v>
      </c>
      <c r="P28" s="59">
        <f t="shared" si="6"/>
        <v>15387.5</v>
      </c>
      <c r="Q28" s="57">
        <f t="shared" si="7"/>
        <v>12290</v>
      </c>
      <c r="R28" s="58" t="s">
        <v>0</v>
      </c>
      <c r="S28" s="59">
        <f t="shared" si="8"/>
        <v>12310</v>
      </c>
      <c r="T28" s="57">
        <f t="shared" si="9"/>
        <v>10241.666666666666</v>
      </c>
      <c r="U28" s="58" t="s">
        <v>0</v>
      </c>
      <c r="V28" s="59">
        <f t="shared" si="10"/>
        <v>10258.333333333334</v>
      </c>
      <c r="W28" s="57">
        <f t="shared" si="11"/>
        <v>8778.57142857143</v>
      </c>
      <c r="X28" s="58" t="s">
        <v>0</v>
      </c>
      <c r="Y28" s="59">
        <f t="shared" si="12"/>
        <v>8792.857142857143</v>
      </c>
      <c r="Z28" s="57">
        <f t="shared" si="13"/>
        <v>7681.25</v>
      </c>
      <c r="AA28" s="58" t="s">
        <v>0</v>
      </c>
      <c r="AB28" s="59">
        <f t="shared" si="14"/>
        <v>7693.75</v>
      </c>
      <c r="AC28" s="57">
        <f t="shared" si="15"/>
        <v>6827.777777777777</v>
      </c>
      <c r="AD28" s="58" t="s">
        <v>0</v>
      </c>
      <c r="AE28" s="59">
        <f t="shared" si="16"/>
        <v>6838.888888888889</v>
      </c>
      <c r="AF28" s="20"/>
      <c r="AG28" s="21"/>
      <c r="AH28" s="20"/>
      <c r="AI28" s="5"/>
      <c r="AJ28" s="5"/>
    </row>
    <row r="29" spans="4:36" ht="12.75" customHeight="1">
      <c r="D29" s="70">
        <v>-7</v>
      </c>
      <c r="E29" s="57">
        <f t="shared" si="0"/>
        <v>71450</v>
      </c>
      <c r="F29" s="58" t="s">
        <v>0</v>
      </c>
      <c r="G29" s="59">
        <f t="shared" si="17"/>
        <v>71550</v>
      </c>
      <c r="H29" s="57">
        <f t="shared" si="1"/>
        <v>35725</v>
      </c>
      <c r="I29" s="58" t="s">
        <v>0</v>
      </c>
      <c r="J29" s="59">
        <f t="shared" si="2"/>
        <v>35775</v>
      </c>
      <c r="K29" s="57">
        <f t="shared" si="3"/>
        <v>23816.666666666668</v>
      </c>
      <c r="L29" s="58" t="s">
        <v>0</v>
      </c>
      <c r="M29" s="59">
        <f t="shared" si="4"/>
        <v>23850</v>
      </c>
      <c r="N29" s="57">
        <f t="shared" si="5"/>
        <v>17862.5</v>
      </c>
      <c r="O29" s="58" t="s">
        <v>0</v>
      </c>
      <c r="P29" s="59">
        <f t="shared" si="6"/>
        <v>17887.5</v>
      </c>
      <c r="Q29" s="57">
        <f t="shared" si="7"/>
        <v>14290</v>
      </c>
      <c r="R29" s="58" t="s">
        <v>0</v>
      </c>
      <c r="S29" s="59">
        <f t="shared" si="8"/>
        <v>14310</v>
      </c>
      <c r="T29" s="57">
        <f t="shared" si="9"/>
        <v>11908.333333333334</v>
      </c>
      <c r="U29" s="58" t="s">
        <v>0</v>
      </c>
      <c r="V29" s="59">
        <f t="shared" si="10"/>
        <v>11925</v>
      </c>
      <c r="W29" s="57">
        <f t="shared" si="11"/>
        <v>10207.142857142857</v>
      </c>
      <c r="X29" s="58" t="s">
        <v>0</v>
      </c>
      <c r="Y29" s="59">
        <f t="shared" si="12"/>
        <v>10221.42857142857</v>
      </c>
      <c r="Z29" s="57">
        <f t="shared" si="13"/>
        <v>8931.25</v>
      </c>
      <c r="AA29" s="58" t="s">
        <v>0</v>
      </c>
      <c r="AB29" s="59">
        <f t="shared" si="14"/>
        <v>8943.75</v>
      </c>
      <c r="AC29" s="57">
        <f t="shared" si="15"/>
        <v>7938.888888888889</v>
      </c>
      <c r="AD29" s="58" t="s">
        <v>0</v>
      </c>
      <c r="AE29" s="59">
        <f t="shared" si="16"/>
        <v>7950</v>
      </c>
      <c r="AF29" s="20"/>
      <c r="AG29" s="21"/>
      <c r="AH29" s="20"/>
      <c r="AI29" s="5"/>
      <c r="AJ29" s="5"/>
    </row>
    <row r="30" spans="4:36" ht="12.75" customHeight="1">
      <c r="D30" s="70">
        <v>-8</v>
      </c>
      <c r="E30" s="57">
        <f t="shared" si="0"/>
        <v>81450</v>
      </c>
      <c r="F30" s="58" t="s">
        <v>0</v>
      </c>
      <c r="G30" s="59">
        <f t="shared" si="17"/>
        <v>81550</v>
      </c>
      <c r="H30" s="57">
        <f t="shared" si="1"/>
        <v>40725</v>
      </c>
      <c r="I30" s="58" t="s">
        <v>0</v>
      </c>
      <c r="J30" s="59">
        <f t="shared" si="2"/>
        <v>40775</v>
      </c>
      <c r="K30" s="57">
        <f t="shared" si="3"/>
        <v>27150</v>
      </c>
      <c r="L30" s="58" t="s">
        <v>0</v>
      </c>
      <c r="M30" s="59">
        <f t="shared" si="4"/>
        <v>27183.333333333332</v>
      </c>
      <c r="N30" s="57">
        <f t="shared" si="5"/>
        <v>20362.5</v>
      </c>
      <c r="O30" s="58" t="s">
        <v>0</v>
      </c>
      <c r="P30" s="59">
        <f t="shared" si="6"/>
        <v>20387.5</v>
      </c>
      <c r="Q30" s="57">
        <f t="shared" si="7"/>
        <v>16290</v>
      </c>
      <c r="R30" s="58" t="s">
        <v>0</v>
      </c>
      <c r="S30" s="59">
        <f t="shared" si="8"/>
        <v>16310</v>
      </c>
      <c r="T30" s="57">
        <f t="shared" si="9"/>
        <v>13575</v>
      </c>
      <c r="U30" s="58" t="s">
        <v>0</v>
      </c>
      <c r="V30" s="59">
        <f t="shared" si="10"/>
        <v>13591.666666666666</v>
      </c>
      <c r="W30" s="57">
        <f t="shared" si="11"/>
        <v>11635.714285714286</v>
      </c>
      <c r="X30" s="58" t="s">
        <v>0</v>
      </c>
      <c r="Y30" s="59">
        <f t="shared" si="12"/>
        <v>11650</v>
      </c>
      <c r="Z30" s="57">
        <f t="shared" si="13"/>
        <v>10181.25</v>
      </c>
      <c r="AA30" s="58" t="s">
        <v>0</v>
      </c>
      <c r="AB30" s="59">
        <f t="shared" si="14"/>
        <v>10193.75</v>
      </c>
      <c r="AC30" s="57">
        <f t="shared" si="15"/>
        <v>9050</v>
      </c>
      <c r="AD30" s="58" t="s">
        <v>0</v>
      </c>
      <c r="AE30" s="59">
        <f t="shared" si="16"/>
        <v>9061.111111111111</v>
      </c>
      <c r="AF30" s="20"/>
      <c r="AG30" s="21"/>
      <c r="AH30" s="20"/>
      <c r="AI30" s="5"/>
      <c r="AJ30" s="5"/>
    </row>
    <row r="31" spans="4:36" ht="12.75" customHeight="1" thickBot="1">
      <c r="D31" s="70">
        <v>-9</v>
      </c>
      <c r="E31" s="60">
        <f t="shared" si="0"/>
        <v>91450</v>
      </c>
      <c r="F31" s="61" t="s">
        <v>0</v>
      </c>
      <c r="G31" s="62">
        <f t="shared" si="17"/>
        <v>91550</v>
      </c>
      <c r="H31" s="60">
        <f t="shared" si="1"/>
        <v>45725</v>
      </c>
      <c r="I31" s="61" t="s">
        <v>0</v>
      </c>
      <c r="J31" s="62">
        <f t="shared" si="2"/>
        <v>45775</v>
      </c>
      <c r="K31" s="60">
        <f t="shared" si="3"/>
        <v>30483.333333333332</v>
      </c>
      <c r="L31" s="61" t="s">
        <v>0</v>
      </c>
      <c r="M31" s="62">
        <f t="shared" si="4"/>
        <v>30516.666666666668</v>
      </c>
      <c r="N31" s="60">
        <f t="shared" si="5"/>
        <v>22862.5</v>
      </c>
      <c r="O31" s="61" t="s">
        <v>0</v>
      </c>
      <c r="P31" s="62">
        <f t="shared" si="6"/>
        <v>22887.5</v>
      </c>
      <c r="Q31" s="60">
        <f t="shared" si="7"/>
        <v>18290</v>
      </c>
      <c r="R31" s="61" t="s">
        <v>0</v>
      </c>
      <c r="S31" s="62">
        <f t="shared" si="8"/>
        <v>18310</v>
      </c>
      <c r="T31" s="60">
        <f t="shared" si="9"/>
        <v>15241.666666666666</v>
      </c>
      <c r="U31" s="61" t="s">
        <v>0</v>
      </c>
      <c r="V31" s="62">
        <f t="shared" si="10"/>
        <v>15258.333333333334</v>
      </c>
      <c r="W31" s="60">
        <f t="shared" si="11"/>
        <v>13064.285714285714</v>
      </c>
      <c r="X31" s="61" t="s">
        <v>0</v>
      </c>
      <c r="Y31" s="62">
        <f t="shared" si="12"/>
        <v>13078.57142857143</v>
      </c>
      <c r="Z31" s="60">
        <f t="shared" si="13"/>
        <v>11431.25</v>
      </c>
      <c r="AA31" s="61" t="s">
        <v>0</v>
      </c>
      <c r="AB31" s="62">
        <f t="shared" si="14"/>
        <v>11443.75</v>
      </c>
      <c r="AC31" s="60">
        <f t="shared" si="15"/>
        <v>10161.111111111111</v>
      </c>
      <c r="AD31" s="61" t="s">
        <v>0</v>
      </c>
      <c r="AE31" s="62">
        <f t="shared" si="16"/>
        <v>10172.222222222223</v>
      </c>
      <c r="AF31" s="20"/>
      <c r="AG31" s="21"/>
      <c r="AH31" s="20"/>
      <c r="AI31" s="5"/>
      <c r="AJ31" s="5"/>
    </row>
    <row r="32" spans="4:36" ht="12.75" customHeight="1">
      <c r="D32" s="16"/>
      <c r="E32" s="20"/>
      <c r="F32" s="21"/>
      <c r="G32" s="20"/>
      <c r="H32" s="20"/>
      <c r="I32" s="21"/>
      <c r="J32" s="20"/>
      <c r="K32" s="20"/>
      <c r="L32" s="21"/>
      <c r="M32" s="20"/>
      <c r="N32" s="20"/>
      <c r="O32" s="21"/>
      <c r="P32" s="20"/>
      <c r="Q32" s="20"/>
      <c r="R32" s="21"/>
      <c r="S32" s="20"/>
      <c r="T32" s="20"/>
      <c r="U32" s="21"/>
      <c r="V32" s="20"/>
      <c r="W32" s="20"/>
      <c r="X32" s="21"/>
      <c r="Y32" s="20"/>
      <c r="Z32" s="20"/>
      <c r="AA32" s="21"/>
      <c r="AB32" s="20"/>
      <c r="AC32" s="20"/>
      <c r="AD32" s="21"/>
      <c r="AE32" s="20"/>
      <c r="AF32" s="20"/>
      <c r="AG32" s="5"/>
      <c r="AH32" s="5"/>
      <c r="AI32" s="5"/>
      <c r="AJ32" s="5"/>
    </row>
    <row r="33" spans="4:32" ht="12.75" customHeight="1">
      <c r="D33" s="16"/>
      <c r="E33" s="20"/>
      <c r="F33" s="21"/>
      <c r="G33" s="20"/>
      <c r="H33" s="20"/>
      <c r="I33" s="21"/>
      <c r="J33" s="20"/>
      <c r="K33" s="20"/>
      <c r="L33" s="21"/>
      <c r="M33" s="20"/>
      <c r="N33" s="20"/>
      <c r="O33" s="21"/>
      <c r="P33" s="20"/>
      <c r="Q33" s="20"/>
      <c r="R33" s="21"/>
      <c r="S33" s="20"/>
      <c r="T33" s="20"/>
      <c r="U33" s="21"/>
      <c r="V33" s="20"/>
      <c r="W33" s="20"/>
      <c r="X33" s="21"/>
      <c r="Y33" s="20"/>
      <c r="Z33" s="20"/>
      <c r="AA33" s="21"/>
      <c r="AB33" s="20"/>
      <c r="AC33" s="20"/>
      <c r="AD33" s="21"/>
      <c r="AE33" s="20"/>
      <c r="AF33" s="5"/>
    </row>
    <row r="34" spans="4:10" ht="12.75" customHeight="1" thickBot="1">
      <c r="D34" s="23" t="s">
        <v>1</v>
      </c>
      <c r="E34" s="22" t="s">
        <v>10</v>
      </c>
      <c r="F34" s="103"/>
      <c r="G34" s="7"/>
      <c r="H34" s="7"/>
      <c r="I34" s="103"/>
      <c r="J34" s="7"/>
    </row>
    <row r="35" ht="12.75" customHeight="1"/>
    <row r="36" spans="1:30" ht="12.75" customHeight="1" thickBot="1">
      <c r="A36" s="4" t="s">
        <v>2</v>
      </c>
      <c r="E36" s="19"/>
      <c r="F36" s="67">
        <v>-1</v>
      </c>
      <c r="G36" s="19"/>
      <c r="H36" s="19"/>
      <c r="I36" s="67">
        <v>-2</v>
      </c>
      <c r="J36" s="19" t="s">
        <v>7</v>
      </c>
      <c r="K36" s="19"/>
      <c r="L36" s="67">
        <v>-3</v>
      </c>
      <c r="M36" s="19"/>
      <c r="N36" s="19"/>
      <c r="O36" s="67">
        <v>-4</v>
      </c>
      <c r="P36" s="19"/>
      <c r="Q36" s="19"/>
      <c r="R36" s="67">
        <v>-5</v>
      </c>
      <c r="S36" s="19"/>
      <c r="T36" s="19"/>
      <c r="U36" s="67">
        <v>-6</v>
      </c>
      <c r="W36" s="19"/>
      <c r="X36" s="67">
        <v>-7</v>
      </c>
      <c r="Z36" s="19"/>
      <c r="AA36" s="67">
        <v>-8</v>
      </c>
      <c r="AC36" s="19"/>
      <c r="AD36" s="67">
        <v>-9</v>
      </c>
    </row>
    <row r="37" spans="4:31" ht="12.75" customHeight="1">
      <c r="D37" s="70">
        <v>1</v>
      </c>
      <c r="E37" s="54">
        <f>($J$7-$D37*$H$5)/F$36</f>
        <v>8450</v>
      </c>
      <c r="F37" s="55" t="s">
        <v>0</v>
      </c>
      <c r="G37" s="56">
        <f aca="true" t="shared" si="18" ref="G37:G45">($H$7-$D37*$H$5)/F$36</f>
        <v>8550</v>
      </c>
      <c r="H37" s="54">
        <f aca="true" t="shared" si="19" ref="H37:H45">($J$7-$D37*$H$5)/I$36</f>
        <v>4225</v>
      </c>
      <c r="I37" s="55" t="s">
        <v>0</v>
      </c>
      <c r="J37" s="56">
        <f aca="true" t="shared" si="20" ref="J37:J45">($H$7-$D37*$H$5)/I$36</f>
        <v>4275</v>
      </c>
      <c r="K37" s="54">
        <f aca="true" t="shared" si="21" ref="K37:K45">($J$7-$D37*$H$5)/L$36</f>
        <v>2816.6666666666665</v>
      </c>
      <c r="L37" s="55" t="s">
        <v>0</v>
      </c>
      <c r="M37" s="56">
        <f aca="true" t="shared" si="22" ref="M37:M45">($H$7-$D37*$H$5)/L$36</f>
        <v>2850</v>
      </c>
      <c r="N37" s="54">
        <f aca="true" t="shared" si="23" ref="N37:N45">($J$7-$D37*$H$5)/O$36</f>
        <v>2112.5</v>
      </c>
      <c r="O37" s="55" t="s">
        <v>0</v>
      </c>
      <c r="P37" s="56">
        <f aca="true" t="shared" si="24" ref="P37:P45">($H$7-$D37*$H$5)/O$36</f>
        <v>2137.5</v>
      </c>
      <c r="Q37" s="54">
        <f aca="true" t="shared" si="25" ref="Q37:Q45">($J$7-$D37*$H$5)/R$36</f>
        <v>1690</v>
      </c>
      <c r="R37" s="55" t="s">
        <v>0</v>
      </c>
      <c r="S37" s="56">
        <f aca="true" t="shared" si="26" ref="S37:S45">($H$7-$D37*$H$5)/R$36</f>
        <v>1710</v>
      </c>
      <c r="T37" s="54">
        <f aca="true" t="shared" si="27" ref="T37:T45">($J$7-$D37*$H$5)/U$36</f>
        <v>1408.3333333333333</v>
      </c>
      <c r="U37" s="55" t="s">
        <v>0</v>
      </c>
      <c r="V37" s="56">
        <f aca="true" t="shared" si="28" ref="V37:V45">($H$7-$D37*$H$5)/U$36</f>
        <v>1425</v>
      </c>
      <c r="W37" s="54">
        <f aca="true" t="shared" si="29" ref="W37:W45">($J$7-$D37*$H$5)/X$36</f>
        <v>1207.142857142857</v>
      </c>
      <c r="X37" s="55" t="s">
        <v>0</v>
      </c>
      <c r="Y37" s="56">
        <f aca="true" t="shared" si="30" ref="Y37:Y45">($H$7-$D37*$H$5)/X$36</f>
        <v>1221.4285714285713</v>
      </c>
      <c r="Z37" s="54">
        <f aca="true" t="shared" si="31" ref="Z37:Z45">($J$7-$D37*$H$5)/AA$36</f>
        <v>1056.25</v>
      </c>
      <c r="AA37" s="55" t="s">
        <v>0</v>
      </c>
      <c r="AB37" s="56">
        <f aca="true" t="shared" si="32" ref="AB37:AB45">($H$7-$D37*$H$5)/AA$36</f>
        <v>1068.75</v>
      </c>
      <c r="AC37" s="54">
        <f aca="true" t="shared" si="33" ref="AC37:AC45">($J$7-$D37*$H$5)/AD$36</f>
        <v>938.8888888888889</v>
      </c>
      <c r="AD37" s="55" t="s">
        <v>0</v>
      </c>
      <c r="AE37" s="56">
        <f aca="true" t="shared" si="34" ref="AE37:AE45">($H$7-$D37*$H$5)/AD$36</f>
        <v>950</v>
      </c>
    </row>
    <row r="38" spans="4:31" ht="12.75" customHeight="1">
      <c r="D38" s="70">
        <v>2</v>
      </c>
      <c r="E38" s="57">
        <f aca="true" t="shared" si="35" ref="E38:E45">($J$7-$D38*$H$5)/F$36</f>
        <v>18450</v>
      </c>
      <c r="F38" s="58" t="s">
        <v>0</v>
      </c>
      <c r="G38" s="59">
        <f t="shared" si="18"/>
        <v>18550</v>
      </c>
      <c r="H38" s="57">
        <f t="shared" si="19"/>
        <v>9225</v>
      </c>
      <c r="I38" s="58" t="s">
        <v>0</v>
      </c>
      <c r="J38" s="59">
        <f t="shared" si="20"/>
        <v>9275</v>
      </c>
      <c r="K38" s="57">
        <f t="shared" si="21"/>
        <v>6150</v>
      </c>
      <c r="L38" s="58" t="s">
        <v>0</v>
      </c>
      <c r="M38" s="59">
        <f t="shared" si="22"/>
        <v>6183.333333333333</v>
      </c>
      <c r="N38" s="57">
        <f t="shared" si="23"/>
        <v>4612.5</v>
      </c>
      <c r="O38" s="58" t="s">
        <v>0</v>
      </c>
      <c r="P38" s="59">
        <f t="shared" si="24"/>
        <v>4637.5</v>
      </c>
      <c r="Q38" s="57">
        <f t="shared" si="25"/>
        <v>3690</v>
      </c>
      <c r="R38" s="58" t="s">
        <v>0</v>
      </c>
      <c r="S38" s="59">
        <f t="shared" si="26"/>
        <v>3710</v>
      </c>
      <c r="T38" s="57">
        <f t="shared" si="27"/>
        <v>3075</v>
      </c>
      <c r="U38" s="58" t="s">
        <v>0</v>
      </c>
      <c r="V38" s="59">
        <f t="shared" si="28"/>
        <v>3091.6666666666665</v>
      </c>
      <c r="W38" s="57">
        <f t="shared" si="29"/>
        <v>2635.714285714286</v>
      </c>
      <c r="X38" s="58" t="s">
        <v>0</v>
      </c>
      <c r="Y38" s="59">
        <f t="shared" si="30"/>
        <v>2650</v>
      </c>
      <c r="Z38" s="57">
        <f t="shared" si="31"/>
        <v>2306.25</v>
      </c>
      <c r="AA38" s="58" t="s">
        <v>0</v>
      </c>
      <c r="AB38" s="59">
        <f t="shared" si="32"/>
        <v>2318.75</v>
      </c>
      <c r="AC38" s="57">
        <f t="shared" si="33"/>
        <v>2050</v>
      </c>
      <c r="AD38" s="58" t="s">
        <v>0</v>
      </c>
      <c r="AE38" s="59">
        <f t="shared" si="34"/>
        <v>2061.1111111111113</v>
      </c>
    </row>
    <row r="39" spans="4:31" ht="12.75" customHeight="1">
      <c r="D39" s="70">
        <v>3</v>
      </c>
      <c r="E39" s="57">
        <f t="shared" si="35"/>
        <v>28450</v>
      </c>
      <c r="F39" s="58" t="s">
        <v>0</v>
      </c>
      <c r="G39" s="59">
        <f t="shared" si="18"/>
        <v>28550</v>
      </c>
      <c r="H39" s="57">
        <f t="shared" si="19"/>
        <v>14225</v>
      </c>
      <c r="I39" s="58" t="s">
        <v>0</v>
      </c>
      <c r="J39" s="59">
        <f t="shared" si="20"/>
        <v>14275</v>
      </c>
      <c r="K39" s="57">
        <f t="shared" si="21"/>
        <v>9483.333333333334</v>
      </c>
      <c r="L39" s="58" t="s">
        <v>0</v>
      </c>
      <c r="M39" s="59">
        <f t="shared" si="22"/>
        <v>9516.666666666666</v>
      </c>
      <c r="N39" s="57">
        <f t="shared" si="23"/>
        <v>7112.5</v>
      </c>
      <c r="O39" s="58" t="s">
        <v>0</v>
      </c>
      <c r="P39" s="59">
        <f t="shared" si="24"/>
        <v>7137.5</v>
      </c>
      <c r="Q39" s="57">
        <f t="shared" si="25"/>
        <v>5690</v>
      </c>
      <c r="R39" s="58" t="s">
        <v>0</v>
      </c>
      <c r="S39" s="59">
        <f t="shared" si="26"/>
        <v>5710</v>
      </c>
      <c r="T39" s="57">
        <f t="shared" si="27"/>
        <v>4741.666666666667</v>
      </c>
      <c r="U39" s="58" t="s">
        <v>0</v>
      </c>
      <c r="V39" s="59">
        <f t="shared" si="28"/>
        <v>4758.333333333333</v>
      </c>
      <c r="W39" s="57">
        <f t="shared" si="29"/>
        <v>4064.285714285714</v>
      </c>
      <c r="X39" s="58" t="s">
        <v>0</v>
      </c>
      <c r="Y39" s="59">
        <f t="shared" si="30"/>
        <v>4078.5714285714284</v>
      </c>
      <c r="Z39" s="57">
        <f t="shared" si="31"/>
        <v>3556.25</v>
      </c>
      <c r="AA39" s="58" t="s">
        <v>0</v>
      </c>
      <c r="AB39" s="59">
        <f t="shared" si="32"/>
        <v>3568.75</v>
      </c>
      <c r="AC39" s="57">
        <f t="shared" si="33"/>
        <v>3161.1111111111113</v>
      </c>
      <c r="AD39" s="58" t="s">
        <v>0</v>
      </c>
      <c r="AE39" s="59">
        <f t="shared" si="34"/>
        <v>3172.222222222222</v>
      </c>
    </row>
    <row r="40" spans="4:31" ht="12.75" customHeight="1">
      <c r="D40" s="70">
        <v>4</v>
      </c>
      <c r="E40" s="57">
        <f t="shared" si="35"/>
        <v>38450</v>
      </c>
      <c r="F40" s="58" t="s">
        <v>0</v>
      </c>
      <c r="G40" s="59">
        <f t="shared" si="18"/>
        <v>38550</v>
      </c>
      <c r="H40" s="57">
        <f t="shared" si="19"/>
        <v>19225</v>
      </c>
      <c r="I40" s="58" t="s">
        <v>0</v>
      </c>
      <c r="J40" s="59">
        <f t="shared" si="20"/>
        <v>19275</v>
      </c>
      <c r="K40" s="57">
        <f t="shared" si="21"/>
        <v>12816.666666666666</v>
      </c>
      <c r="L40" s="58" t="s">
        <v>0</v>
      </c>
      <c r="M40" s="59">
        <f t="shared" si="22"/>
        <v>12850</v>
      </c>
      <c r="N40" s="57">
        <f t="shared" si="23"/>
        <v>9612.5</v>
      </c>
      <c r="O40" s="58" t="s">
        <v>0</v>
      </c>
      <c r="P40" s="59">
        <f t="shared" si="24"/>
        <v>9637.5</v>
      </c>
      <c r="Q40" s="57">
        <f t="shared" si="25"/>
        <v>7690</v>
      </c>
      <c r="R40" s="58" t="s">
        <v>0</v>
      </c>
      <c r="S40" s="59">
        <f t="shared" si="26"/>
        <v>7710</v>
      </c>
      <c r="T40" s="57">
        <f t="shared" si="27"/>
        <v>6408.333333333333</v>
      </c>
      <c r="U40" s="58" t="s">
        <v>0</v>
      </c>
      <c r="V40" s="59">
        <f t="shared" si="28"/>
        <v>6425</v>
      </c>
      <c r="W40" s="57">
        <f t="shared" si="29"/>
        <v>5492.857142857143</v>
      </c>
      <c r="X40" s="58" t="s">
        <v>0</v>
      </c>
      <c r="Y40" s="59">
        <f t="shared" si="30"/>
        <v>5507.142857142857</v>
      </c>
      <c r="Z40" s="57">
        <f t="shared" si="31"/>
        <v>4806.25</v>
      </c>
      <c r="AA40" s="58" t="s">
        <v>0</v>
      </c>
      <c r="AB40" s="59">
        <f t="shared" si="32"/>
        <v>4818.75</v>
      </c>
      <c r="AC40" s="57">
        <f t="shared" si="33"/>
        <v>4272.222222222223</v>
      </c>
      <c r="AD40" s="58" t="s">
        <v>0</v>
      </c>
      <c r="AE40" s="59">
        <f t="shared" si="34"/>
        <v>4283.333333333333</v>
      </c>
    </row>
    <row r="41" spans="4:31" ht="12.75">
      <c r="D41" s="70">
        <v>5</v>
      </c>
      <c r="E41" s="57">
        <f t="shared" si="35"/>
        <v>48450</v>
      </c>
      <c r="F41" s="58" t="s">
        <v>0</v>
      </c>
      <c r="G41" s="59">
        <f t="shared" si="18"/>
        <v>48550</v>
      </c>
      <c r="H41" s="57">
        <f t="shared" si="19"/>
        <v>24225</v>
      </c>
      <c r="I41" s="58" t="s">
        <v>0</v>
      </c>
      <c r="J41" s="59">
        <f t="shared" si="20"/>
        <v>24275</v>
      </c>
      <c r="K41" s="57">
        <f t="shared" si="21"/>
        <v>16150</v>
      </c>
      <c r="L41" s="58" t="s">
        <v>0</v>
      </c>
      <c r="M41" s="59">
        <f t="shared" si="22"/>
        <v>16183.333333333334</v>
      </c>
      <c r="N41" s="57">
        <f t="shared" si="23"/>
        <v>12112.5</v>
      </c>
      <c r="O41" s="58" t="s">
        <v>0</v>
      </c>
      <c r="P41" s="59">
        <f t="shared" si="24"/>
        <v>12137.5</v>
      </c>
      <c r="Q41" s="57">
        <f t="shared" si="25"/>
        <v>9690</v>
      </c>
      <c r="R41" s="58" t="s">
        <v>0</v>
      </c>
      <c r="S41" s="59">
        <f t="shared" si="26"/>
        <v>9710</v>
      </c>
      <c r="T41" s="57">
        <f t="shared" si="27"/>
        <v>8075</v>
      </c>
      <c r="U41" s="58" t="s">
        <v>0</v>
      </c>
      <c r="V41" s="59">
        <f t="shared" si="28"/>
        <v>8091.666666666667</v>
      </c>
      <c r="W41" s="57">
        <f t="shared" si="29"/>
        <v>6921.428571428572</v>
      </c>
      <c r="X41" s="58" t="s">
        <v>0</v>
      </c>
      <c r="Y41" s="59">
        <f t="shared" si="30"/>
        <v>6935.714285714285</v>
      </c>
      <c r="Z41" s="57">
        <f t="shared" si="31"/>
        <v>6056.25</v>
      </c>
      <c r="AA41" s="58" t="s">
        <v>0</v>
      </c>
      <c r="AB41" s="59">
        <f t="shared" si="32"/>
        <v>6068.75</v>
      </c>
      <c r="AC41" s="57">
        <f t="shared" si="33"/>
        <v>5383.333333333333</v>
      </c>
      <c r="AD41" s="58" t="s">
        <v>0</v>
      </c>
      <c r="AE41" s="59">
        <f t="shared" si="34"/>
        <v>5394.444444444444</v>
      </c>
    </row>
    <row r="42" spans="4:31" ht="12.75">
      <c r="D42" s="70">
        <v>6</v>
      </c>
      <c r="E42" s="57">
        <f t="shared" si="35"/>
        <v>58450</v>
      </c>
      <c r="F42" s="58" t="s">
        <v>0</v>
      </c>
      <c r="G42" s="59">
        <f t="shared" si="18"/>
        <v>58550</v>
      </c>
      <c r="H42" s="57">
        <f t="shared" si="19"/>
        <v>29225</v>
      </c>
      <c r="I42" s="58" t="s">
        <v>0</v>
      </c>
      <c r="J42" s="59">
        <f t="shared" si="20"/>
        <v>29275</v>
      </c>
      <c r="K42" s="57">
        <f t="shared" si="21"/>
        <v>19483.333333333332</v>
      </c>
      <c r="L42" s="58" t="s">
        <v>0</v>
      </c>
      <c r="M42" s="59">
        <f t="shared" si="22"/>
        <v>19516.666666666668</v>
      </c>
      <c r="N42" s="57">
        <f t="shared" si="23"/>
        <v>14612.5</v>
      </c>
      <c r="O42" s="58" t="s">
        <v>0</v>
      </c>
      <c r="P42" s="59">
        <f t="shared" si="24"/>
        <v>14637.5</v>
      </c>
      <c r="Q42" s="57">
        <f t="shared" si="25"/>
        <v>11690</v>
      </c>
      <c r="R42" s="58" t="s">
        <v>0</v>
      </c>
      <c r="S42" s="59">
        <f t="shared" si="26"/>
        <v>11710</v>
      </c>
      <c r="T42" s="57">
        <f t="shared" si="27"/>
        <v>9741.666666666666</v>
      </c>
      <c r="U42" s="58" t="s">
        <v>0</v>
      </c>
      <c r="V42" s="59">
        <f t="shared" si="28"/>
        <v>9758.333333333334</v>
      </c>
      <c r="W42" s="57">
        <f t="shared" si="29"/>
        <v>8350</v>
      </c>
      <c r="X42" s="58" t="s">
        <v>0</v>
      </c>
      <c r="Y42" s="59">
        <f t="shared" si="30"/>
        <v>8364.285714285714</v>
      </c>
      <c r="Z42" s="57">
        <f t="shared" si="31"/>
        <v>7306.25</v>
      </c>
      <c r="AA42" s="58" t="s">
        <v>0</v>
      </c>
      <c r="AB42" s="59">
        <f t="shared" si="32"/>
        <v>7318.75</v>
      </c>
      <c r="AC42" s="57">
        <f t="shared" si="33"/>
        <v>6494.444444444444</v>
      </c>
      <c r="AD42" s="58" t="s">
        <v>0</v>
      </c>
      <c r="AE42" s="59">
        <f t="shared" si="34"/>
        <v>6505.555555555556</v>
      </c>
    </row>
    <row r="43" spans="4:31" ht="12.75">
      <c r="D43" s="70">
        <v>7</v>
      </c>
      <c r="E43" s="57">
        <f t="shared" si="35"/>
        <v>68450</v>
      </c>
      <c r="F43" s="58" t="s">
        <v>0</v>
      </c>
      <c r="G43" s="59">
        <f t="shared" si="18"/>
        <v>68550</v>
      </c>
      <c r="H43" s="57">
        <f t="shared" si="19"/>
        <v>34225</v>
      </c>
      <c r="I43" s="58" t="s">
        <v>0</v>
      </c>
      <c r="J43" s="59">
        <f t="shared" si="20"/>
        <v>34275</v>
      </c>
      <c r="K43" s="57">
        <f t="shared" si="21"/>
        <v>22816.666666666668</v>
      </c>
      <c r="L43" s="58" t="s">
        <v>0</v>
      </c>
      <c r="M43" s="59">
        <f t="shared" si="22"/>
        <v>22850</v>
      </c>
      <c r="N43" s="57">
        <f t="shared" si="23"/>
        <v>17112.5</v>
      </c>
      <c r="O43" s="58" t="s">
        <v>0</v>
      </c>
      <c r="P43" s="59">
        <f t="shared" si="24"/>
        <v>17137.5</v>
      </c>
      <c r="Q43" s="57">
        <f t="shared" si="25"/>
        <v>13690</v>
      </c>
      <c r="R43" s="58" t="s">
        <v>0</v>
      </c>
      <c r="S43" s="59">
        <f t="shared" si="26"/>
        <v>13710</v>
      </c>
      <c r="T43" s="57">
        <f t="shared" si="27"/>
        <v>11408.333333333334</v>
      </c>
      <c r="U43" s="58" t="s">
        <v>0</v>
      </c>
      <c r="V43" s="59">
        <f t="shared" si="28"/>
        <v>11425</v>
      </c>
      <c r="W43" s="57">
        <f t="shared" si="29"/>
        <v>9778.57142857143</v>
      </c>
      <c r="X43" s="58" t="s">
        <v>0</v>
      </c>
      <c r="Y43" s="59">
        <f t="shared" si="30"/>
        <v>9792.857142857143</v>
      </c>
      <c r="Z43" s="57">
        <f t="shared" si="31"/>
        <v>8556.25</v>
      </c>
      <c r="AA43" s="58" t="s">
        <v>0</v>
      </c>
      <c r="AB43" s="59">
        <f t="shared" si="32"/>
        <v>8568.75</v>
      </c>
      <c r="AC43" s="57">
        <f t="shared" si="33"/>
        <v>7605.555555555556</v>
      </c>
      <c r="AD43" s="58" t="s">
        <v>0</v>
      </c>
      <c r="AE43" s="59">
        <f t="shared" si="34"/>
        <v>7616.666666666667</v>
      </c>
    </row>
    <row r="44" spans="4:31" ht="12.75">
      <c r="D44" s="70">
        <v>8</v>
      </c>
      <c r="E44" s="57">
        <f t="shared" si="35"/>
        <v>78450</v>
      </c>
      <c r="F44" s="58" t="s">
        <v>0</v>
      </c>
      <c r="G44" s="59">
        <f t="shared" si="18"/>
        <v>78550</v>
      </c>
      <c r="H44" s="57">
        <f t="shared" si="19"/>
        <v>39225</v>
      </c>
      <c r="I44" s="58" t="s">
        <v>0</v>
      </c>
      <c r="J44" s="59">
        <f t="shared" si="20"/>
        <v>39275</v>
      </c>
      <c r="K44" s="57">
        <f t="shared" si="21"/>
        <v>26150</v>
      </c>
      <c r="L44" s="58" t="s">
        <v>0</v>
      </c>
      <c r="M44" s="59">
        <f t="shared" si="22"/>
        <v>26183.333333333332</v>
      </c>
      <c r="N44" s="57">
        <f t="shared" si="23"/>
        <v>19612.5</v>
      </c>
      <c r="O44" s="58" t="s">
        <v>0</v>
      </c>
      <c r="P44" s="59">
        <f t="shared" si="24"/>
        <v>19637.5</v>
      </c>
      <c r="Q44" s="57">
        <f t="shared" si="25"/>
        <v>15690</v>
      </c>
      <c r="R44" s="58" t="s">
        <v>0</v>
      </c>
      <c r="S44" s="59">
        <f t="shared" si="26"/>
        <v>15710</v>
      </c>
      <c r="T44" s="57">
        <f t="shared" si="27"/>
        <v>13075</v>
      </c>
      <c r="U44" s="58" t="s">
        <v>0</v>
      </c>
      <c r="V44" s="59">
        <f t="shared" si="28"/>
        <v>13091.666666666666</v>
      </c>
      <c r="W44" s="57">
        <f t="shared" si="29"/>
        <v>11207.142857142857</v>
      </c>
      <c r="X44" s="58" t="s">
        <v>0</v>
      </c>
      <c r="Y44" s="59">
        <f t="shared" si="30"/>
        <v>11221.42857142857</v>
      </c>
      <c r="Z44" s="57">
        <f t="shared" si="31"/>
        <v>9806.25</v>
      </c>
      <c r="AA44" s="58" t="s">
        <v>0</v>
      </c>
      <c r="AB44" s="59">
        <f t="shared" si="32"/>
        <v>9818.75</v>
      </c>
      <c r="AC44" s="57">
        <f t="shared" si="33"/>
        <v>8716.666666666666</v>
      </c>
      <c r="AD44" s="58" t="s">
        <v>0</v>
      </c>
      <c r="AE44" s="59">
        <f t="shared" si="34"/>
        <v>8727.777777777777</v>
      </c>
    </row>
    <row r="45" spans="4:31" ht="13.5" thickBot="1">
      <c r="D45" s="70">
        <v>9</v>
      </c>
      <c r="E45" s="60">
        <f t="shared" si="35"/>
        <v>88450</v>
      </c>
      <c r="F45" s="61" t="s">
        <v>0</v>
      </c>
      <c r="G45" s="62">
        <f t="shared" si="18"/>
        <v>88550</v>
      </c>
      <c r="H45" s="60">
        <f t="shared" si="19"/>
        <v>44225</v>
      </c>
      <c r="I45" s="61" t="s">
        <v>0</v>
      </c>
      <c r="J45" s="62">
        <f t="shared" si="20"/>
        <v>44275</v>
      </c>
      <c r="K45" s="60">
        <f t="shared" si="21"/>
        <v>29483.333333333332</v>
      </c>
      <c r="L45" s="61" t="s">
        <v>0</v>
      </c>
      <c r="M45" s="62">
        <f t="shared" si="22"/>
        <v>29516.666666666668</v>
      </c>
      <c r="N45" s="60">
        <f t="shared" si="23"/>
        <v>22112.5</v>
      </c>
      <c r="O45" s="61" t="s">
        <v>0</v>
      </c>
      <c r="P45" s="62">
        <f t="shared" si="24"/>
        <v>22137.5</v>
      </c>
      <c r="Q45" s="60">
        <f t="shared" si="25"/>
        <v>17690</v>
      </c>
      <c r="R45" s="61" t="s">
        <v>0</v>
      </c>
      <c r="S45" s="62">
        <f t="shared" si="26"/>
        <v>17710</v>
      </c>
      <c r="T45" s="60">
        <f t="shared" si="27"/>
        <v>14741.666666666666</v>
      </c>
      <c r="U45" s="61" t="s">
        <v>0</v>
      </c>
      <c r="V45" s="62">
        <f t="shared" si="28"/>
        <v>14758.333333333334</v>
      </c>
      <c r="W45" s="60">
        <f t="shared" si="29"/>
        <v>12635.714285714286</v>
      </c>
      <c r="X45" s="61" t="s">
        <v>0</v>
      </c>
      <c r="Y45" s="62">
        <f t="shared" si="30"/>
        <v>12650</v>
      </c>
      <c r="Z45" s="60">
        <f t="shared" si="31"/>
        <v>11056.25</v>
      </c>
      <c r="AA45" s="61" t="s">
        <v>0</v>
      </c>
      <c r="AB45" s="62">
        <f t="shared" si="32"/>
        <v>11068.75</v>
      </c>
      <c r="AC45" s="60">
        <f t="shared" si="33"/>
        <v>9827.777777777777</v>
      </c>
      <c r="AD45" s="61" t="s">
        <v>0</v>
      </c>
      <c r="AE45" s="62">
        <f t="shared" si="34"/>
        <v>9838.888888888889</v>
      </c>
    </row>
    <row r="120" ht="12.75">
      <c r="E120" t="s">
        <v>29</v>
      </c>
    </row>
    <row r="121" spans="5:29" ht="12.75">
      <c r="E121" t="b">
        <f>AND((NOT(AND(F$22=$J$8,$D23=$J$9))),NOT(OR(G23&lt;$K$11,E23&gt;$M$11)))</f>
        <v>0</v>
      </c>
      <c r="H121" t="b">
        <f>AND((NOT(AND(I$22=$J$8,$D23=$J$9))),NOT(OR(J23&lt;$K$11,H23&gt;$M$11)))</f>
        <v>0</v>
      </c>
      <c r="K121" t="b">
        <f>AND((NOT(AND(L$22=$J$8,$D23=$J$9))),NOT(OR(M23&lt;$K$11,K23&gt;$M$11)))</f>
        <v>0</v>
      </c>
      <c r="N121" t="b">
        <f>AND((NOT(AND(O$22=$J$8,$D23=$J$9))),NOT(OR(P23&lt;$K$11,N23&gt;$M$11)))</f>
        <v>0</v>
      </c>
      <c r="Q121" t="b">
        <f>AND((NOT(AND(R$22=$J$8,$D23=$J$9))),NOT(OR(S23&lt;$K$11,Q23&gt;$M$11)))</f>
        <v>0</v>
      </c>
      <c r="T121" t="b">
        <f>AND((NOT(AND(U$22=$J$8,$D23=$J$9))),NOT(OR(V23&lt;$K$11,T23&gt;$M$11)))</f>
        <v>0</v>
      </c>
      <c r="W121" t="b">
        <f>AND((NOT(AND(X$22=$J$8,$D23=$J$9))),NOT(OR(Y23&lt;$K$11,W23&gt;$M$11)))</f>
        <v>0</v>
      </c>
      <c r="Z121" t="b">
        <f>AND((NOT(AND(AA$22=$J$8,$D23=$J$9))),NOT(OR(AB23&lt;$K$11,Z23&gt;$M$11)))</f>
        <v>0</v>
      </c>
      <c r="AC121" t="b">
        <f>AND((NOT(AND(AD$22=$J$8,$D23=$J$9))),NOT(OR(AE23&lt;$K$11,AC23&gt;$M$11)))</f>
        <v>0</v>
      </c>
    </row>
    <row r="122" spans="5:29" ht="12.75">
      <c r="E122" t="b">
        <f>AND((NOT(AND(F$22=$J$8,$D24=$J$9))),NOT(OR(G24&lt;$K$11,E24&gt;$M$11)))</f>
        <v>0</v>
      </c>
      <c r="H122" t="b">
        <f>AND((NOT(AND(I$22=$J$8,$D24=$J$9))),NOT(OR(J24&lt;$K$11,H24&gt;$M$11)))</f>
        <v>0</v>
      </c>
      <c r="K122" t="b">
        <f>AND((NOT(AND(L$22=$J$8,$D24=$J$9))),NOT(OR(M24&lt;$K$11,K24&gt;$M$11)))</f>
        <v>0</v>
      </c>
      <c r="N122" t="b">
        <f>AND((NOT(AND(O$22=$J$8,$D24=$J$9))),NOT(OR(P24&lt;$K$11,N24&gt;$M$11)))</f>
        <v>0</v>
      </c>
      <c r="Q122" t="b">
        <f>AND((NOT(AND(R$22=$J$8,$D24=$J$9))),NOT(OR(S24&lt;$K$11,Q24&gt;$M$11)))</f>
        <v>0</v>
      </c>
      <c r="T122" t="b">
        <f>AND((NOT(AND(U$22=$J$8,$D24=$J$9))),NOT(OR(V24&lt;$K$11,T24&gt;$M$11)))</f>
        <v>0</v>
      </c>
      <c r="W122" t="b">
        <f>AND((NOT(AND(X$22=$J$8,$D24=$J$9))),NOT(OR(Y24&lt;$K$11,W24&gt;$M$11)))</f>
        <v>0</v>
      </c>
      <c r="Z122" t="b">
        <f>AND((NOT(AND(AA$22=$J$8,$D24=$J$9))),NOT(OR(AB24&lt;$K$11,Z24&gt;$M$11)))</f>
        <v>0</v>
      </c>
      <c r="AC122" t="b">
        <f>AND((NOT(AND(AD$22=$J$8,$D24=$J$9))),NOT(OR(AE24&lt;$K$11,AC24&gt;$M$11)))</f>
        <v>0</v>
      </c>
    </row>
    <row r="123" spans="5:29" ht="12.75">
      <c r="E123" t="b">
        <f>AND((NOT(AND(F$22=$J$8,$D25=$J$9))),NOT(OR(G25&lt;$K$11,E25&gt;$M$11)))</f>
        <v>0</v>
      </c>
      <c r="H123" t="b">
        <f>AND((NOT(AND(I$22=$J$8,$D25=$J$9))),NOT(OR(J25&lt;$K$11,H25&gt;$M$11)))</f>
        <v>0</v>
      </c>
      <c r="K123" t="b">
        <f>AND((NOT(AND(L$22=$J$8,$D25=$J$9))),NOT(OR(M25&lt;$K$11,K25&gt;$M$11)))</f>
        <v>0</v>
      </c>
      <c r="N123" t="b">
        <f>AND((NOT(AND(O$22=$J$8,$D25=$J$9))),NOT(OR(P25&lt;$K$11,N25&gt;$M$11)))</f>
        <v>0</v>
      </c>
      <c r="Q123" t="b">
        <f>AND((NOT(AND(R$22=$J$8,$D25=$J$9))),NOT(OR(S25&lt;$K$11,Q25&gt;$M$11)))</f>
        <v>0</v>
      </c>
      <c r="T123" t="b">
        <f>AND((NOT(AND(U$22=$J$8,$D25=$J$9))),NOT(OR(V25&lt;$K$11,T25&gt;$M$11)))</f>
        <v>0</v>
      </c>
      <c r="W123" t="b">
        <f>AND((NOT(AND(X$22=$J$8,$D25=$J$9))),NOT(OR(Y25&lt;$K$11,W25&gt;$M$11)))</f>
        <v>0</v>
      </c>
      <c r="Z123" t="b">
        <f>AND((NOT(AND(AA$22=$J$8,$D25=$J$9))),NOT(OR(AB25&lt;$K$11,Z25&gt;$M$11)))</f>
        <v>0</v>
      </c>
      <c r="AC123" t="b">
        <f>AND((NOT(AND(AD$22=$J$8,$D25=$J$9))),NOT(OR(AE25&lt;$K$11,AC25&gt;$M$11)))</f>
        <v>0</v>
      </c>
    </row>
    <row r="124" spans="5:29" ht="12.75">
      <c r="E124" t="b">
        <f>AND((NOT(AND(F$22=$J$8,$D26=$J$9))),NOT(OR(G26&lt;$K$11,E26&gt;$M$11)))</f>
        <v>0</v>
      </c>
      <c r="H124" t="b">
        <f>AND((NOT(AND(I$22=$J$8,$D26=$J$9))),NOT(OR(J26&lt;$K$11,H26&gt;$M$11)))</f>
        <v>0</v>
      </c>
      <c r="K124" t="b">
        <f>AND((NOT(AND(L$22=$J$8,$D26=$J$9))),NOT(OR(M26&lt;$K$11,K26&gt;$M$11)))</f>
        <v>0</v>
      </c>
      <c r="N124" t="b">
        <f>AND((NOT(AND(O$22=$J$8,$D26=$J$9))),NOT(OR(P26&lt;$K$11,N26&gt;$M$11)))</f>
        <v>0</v>
      </c>
      <c r="Q124" t="b">
        <f>AND((NOT(AND(R$22=$J$8,$D26=$J$9))),NOT(OR(S26&lt;$K$11,Q26&gt;$M$11)))</f>
        <v>0</v>
      </c>
      <c r="T124" t="b">
        <f>AND((NOT(AND(U$22=$J$8,$D26=$J$9))),NOT(OR(V26&lt;$K$11,T26&gt;$M$11)))</f>
        <v>0</v>
      </c>
      <c r="W124" t="b">
        <f>AND((NOT(AND(X$22=$J$8,$D26=$J$9))),NOT(OR(Y26&lt;$K$11,W26&gt;$M$11)))</f>
        <v>0</v>
      </c>
      <c r="Z124" t="b">
        <f>AND((NOT(AND(AA$22=$J$8,$D26=$J$9))),NOT(OR(AB26&lt;$K$11,Z26&gt;$M$11)))</f>
        <v>0</v>
      </c>
      <c r="AC124" t="b">
        <f>AND((NOT(AND(AD$22=$J$8,$D26=$J$9))),NOT(OR(AE26&lt;$K$11,AC26&gt;$M$11)))</f>
        <v>0</v>
      </c>
    </row>
    <row r="125" spans="5:29" ht="12.75">
      <c r="E125" t="b">
        <f>AND((NOT(AND(F$22=$J$8,$D27=$J$9))),NOT(OR(G27&lt;$K$11,E27&gt;$M$11)))</f>
        <v>0</v>
      </c>
      <c r="H125" t="b">
        <f>AND((NOT(AND(I$22=$J$8,$D27=$J$9))),NOT(OR(J27&lt;$K$11,H27&gt;$M$11)))</f>
        <v>0</v>
      </c>
      <c r="K125" t="b">
        <f>AND((NOT(AND(L$22=$J$8,$D27=$J$9))),NOT(OR(M27&lt;$K$11,K27&gt;$M$11)))</f>
        <v>0</v>
      </c>
      <c r="N125" t="b">
        <f>AND((NOT(AND(O$22=$J$8,$D27=$J$9))),NOT(OR(P27&lt;$K$11,N27&gt;$M$11)))</f>
        <v>1</v>
      </c>
      <c r="Q125" t="b">
        <f>AND((NOT(AND(R$22=$J$8,$D27=$J$9))),NOT(OR(S27&lt;$K$11,Q27&gt;$M$11)))</f>
        <v>0</v>
      </c>
      <c r="T125" t="b">
        <f>AND((NOT(AND(U$22=$J$8,$D27=$J$9))),NOT(OR(V27&lt;$K$11,T27&gt;$M$11)))</f>
        <v>0</v>
      </c>
      <c r="W125" t="b">
        <f>AND((NOT(AND(X$22=$J$8,$D27=$J$9))),NOT(OR(Y27&lt;$K$11,W27&gt;$M$11)))</f>
        <v>0</v>
      </c>
      <c r="Z125" t="b">
        <f>AND((NOT(AND(AA$22=$J$8,$D27=$J$9))),NOT(OR(AB27&lt;$K$11,Z27&gt;$M$11)))</f>
        <v>0</v>
      </c>
      <c r="AC125" t="b">
        <f>AND((NOT(AND(AD$22=$J$8,$D27=$J$9))),NOT(OR(AE27&lt;$K$11,AC27&gt;$M$11)))</f>
        <v>0</v>
      </c>
    </row>
    <row r="126" spans="5:29" ht="12.75">
      <c r="E126" t="b">
        <f>AND((NOT(AND(F$22=$J$8,$D28=$J$9))),NOT(OR(G28&lt;$K$11,E28&gt;$M$11)))</f>
        <v>0</v>
      </c>
      <c r="H126" t="b">
        <f>AND((NOT(AND(I$22=$J$8,$D28=$J$9))),NOT(OR(J28&lt;$K$11,H28&gt;$M$11)))</f>
        <v>0</v>
      </c>
      <c r="K126" t="b">
        <f>AND((NOT(AND(L$22=$J$8,$D28=$J$9))),NOT(OR(M28&lt;$K$11,K28&gt;$M$11)))</f>
        <v>0</v>
      </c>
      <c r="N126" t="b">
        <f>AND((NOT(AND(O$22=$J$8,$D28=$J$9))),NOT(OR(P28&lt;$K$11,N28&gt;$M$11)))</f>
        <v>0</v>
      </c>
      <c r="Q126" t="b">
        <f>AND((NOT(AND(R$22=$J$8,$D28=$J$9))),NOT(OR(S28&lt;$K$11,Q28&gt;$M$11)))</f>
        <v>1</v>
      </c>
      <c r="T126" t="b">
        <f>AND((NOT(AND(U$22=$J$8,$D28=$J$9))),NOT(OR(V28&lt;$K$11,T28&gt;$M$11)))</f>
        <v>0</v>
      </c>
      <c r="W126" t="b">
        <f>AND((NOT(AND(X$22=$J$8,$D28=$J$9))),NOT(OR(Y28&lt;$K$11,W28&gt;$M$11)))</f>
        <v>0</v>
      </c>
      <c r="Z126" t="b">
        <f>AND((NOT(AND(AA$22=$J$8,$D28=$J$9))),NOT(OR(AB28&lt;$K$11,Z28&gt;$M$11)))</f>
        <v>0</v>
      </c>
      <c r="AC126" t="b">
        <f>AND((NOT(AND(AD$22=$J$8,$D28=$J$9))),NOT(OR(AE28&lt;$K$11,AC28&gt;$M$11)))</f>
        <v>0</v>
      </c>
    </row>
    <row r="127" spans="5:29" ht="12.75">
      <c r="E127" t="b">
        <f>AND((NOT(AND(F$22=$J$8,$D29=$J$9))),NOT(OR(G29&lt;$K$11,E29&gt;$M$11)))</f>
        <v>0</v>
      </c>
      <c r="H127" t="b">
        <f>AND((NOT(AND(I$22=$J$8,$D29=$J$9))),NOT(OR(J29&lt;$K$11,H29&gt;$M$11)))</f>
        <v>0</v>
      </c>
      <c r="K127" t="b">
        <f>AND((NOT(AND(L$22=$J$8,$D29=$J$9))),NOT(OR(M29&lt;$K$11,K29&gt;$M$11)))</f>
        <v>0</v>
      </c>
      <c r="N127" t="b">
        <f>AND((NOT(AND(O$22=$J$8,$D29=$J$9))),NOT(OR(P29&lt;$K$11,N29&gt;$M$11)))</f>
        <v>0</v>
      </c>
      <c r="Q127" t="b">
        <f>AND((NOT(AND(R$22=$J$8,$D29=$J$9))),NOT(OR(S29&lt;$K$11,Q29&gt;$M$11)))</f>
        <v>0</v>
      </c>
      <c r="T127" t="b">
        <f>AND((NOT(AND(U$22=$J$8,$D29=$J$9))),NOT(OR(V29&lt;$K$11,T29&gt;$M$11)))</f>
        <v>1</v>
      </c>
      <c r="W127" t="b">
        <f>AND((NOT(AND(X$22=$J$8,$D29=$J$9))),NOT(OR(Y29&lt;$K$11,W29&gt;$M$11)))</f>
        <v>0</v>
      </c>
      <c r="Z127" t="b">
        <f>AND((NOT(AND(AA$22=$J$8,$D29=$J$9))),NOT(OR(AB29&lt;$K$11,Z29&gt;$M$11)))</f>
        <v>0</v>
      </c>
      <c r="AC127" t="b">
        <f>AND((NOT(AND(AD$22=$J$8,$D29=$J$9))),NOT(OR(AE29&lt;$K$11,AC29&gt;$M$11)))</f>
        <v>0</v>
      </c>
    </row>
    <row r="128" spans="5:29" ht="12.75">
      <c r="E128" t="b">
        <f>AND((NOT(AND(F$22=$J$8,$D30=$J$9))),NOT(OR(G30&lt;$K$11,E30&gt;$M$11)))</f>
        <v>0</v>
      </c>
      <c r="H128" t="b">
        <f>AND((NOT(AND(I$22=$J$8,$D30=$J$9))),NOT(OR(J30&lt;$K$11,H30&gt;$M$11)))</f>
        <v>0</v>
      </c>
      <c r="K128" t="b">
        <f>AND((NOT(AND(L$22=$J$8,$D30=$J$9))),NOT(OR(M30&lt;$K$11,K30&gt;$M$11)))</f>
        <v>0</v>
      </c>
      <c r="N128" t="b">
        <f>AND((NOT(AND(O$22=$J$8,$D30=$J$9))),NOT(OR(P30&lt;$K$11,N30&gt;$M$11)))</f>
        <v>0</v>
      </c>
      <c r="Q128" t="b">
        <f>AND((NOT(AND(R$22=$J$8,$D30=$J$9))),NOT(OR(S30&lt;$K$11,Q30&gt;$M$11)))</f>
        <v>0</v>
      </c>
      <c r="T128" t="b">
        <f>AND((NOT(AND(U$22=$J$8,$D30=$J$9))),NOT(OR(V30&lt;$K$11,T30&gt;$M$11)))</f>
        <v>0</v>
      </c>
      <c r="W128" t="b">
        <f>AND((NOT(AND(X$22=$J$8,$D30=$J$9))),NOT(OR(Y30&lt;$K$11,W30&gt;$M$11)))</f>
        <v>1</v>
      </c>
      <c r="Z128" t="b">
        <f>AND((NOT(AND(AA$22=$J$8,$D30=$J$9))),NOT(OR(AB30&lt;$K$11,Z30&gt;$M$11)))</f>
        <v>0</v>
      </c>
      <c r="AC128" t="b">
        <f>AND((NOT(AND(AD$22=$J$8,$D30=$J$9))),NOT(OR(AE30&lt;$K$11,AC30&gt;$M$11)))</f>
        <v>0</v>
      </c>
    </row>
    <row r="129" spans="5:29" ht="12.75">
      <c r="E129" t="b">
        <f>AND((NOT(AND(F$22=$J$8,$D31=$J$9))),NOT(OR(G31&lt;$K$11,E31&gt;$M$11)))</f>
        <v>0</v>
      </c>
      <c r="H129" t="b">
        <f>AND((NOT(AND(I$22=$J$8,$D31=$J$9))),NOT(OR(J31&lt;$K$11,H31&gt;$M$11)))</f>
        <v>0</v>
      </c>
      <c r="K129" t="b">
        <f>AND((NOT(AND(L$22=$J$8,$D31=$J$9))),NOT(OR(M31&lt;$K$11,K31&gt;$M$11)))</f>
        <v>0</v>
      </c>
      <c r="N129" t="b">
        <f>AND((NOT(AND(O$22=$J$8,$D31=$J$9))),NOT(OR(P31&lt;$K$11,N31&gt;$M$11)))</f>
        <v>0</v>
      </c>
      <c r="Q129" t="b">
        <f>AND((NOT(AND(R$22=$J$8,$D31=$J$9))),NOT(OR(S31&lt;$K$11,Q31&gt;$M$11)))</f>
        <v>0</v>
      </c>
      <c r="T129" t="b">
        <f>AND((NOT(AND(U$22=$J$8,$D31=$J$9))),NOT(OR(V31&lt;$K$11,T31&gt;$M$11)))</f>
        <v>0</v>
      </c>
      <c r="W129" t="b">
        <f>AND((NOT(AND(X$22=$J$8,$D31=$J$9))),NOT(OR(Y31&lt;$K$11,W31&gt;$M$11)))</f>
        <v>0</v>
      </c>
      <c r="Z129" t="b">
        <f>AND((NOT(AND(AA$22=$J$8,$D31=$J$9))),NOT(OR(AB31&lt;$K$11,Z31&gt;$M$11)))</f>
        <v>1</v>
      </c>
      <c r="AC129" t="b">
        <f>AND((NOT(AND(AD$22=$J$8,$D31=$J$9))),NOT(OR(AE31&lt;$K$11,AC31&gt;$M$11)))</f>
        <v>0</v>
      </c>
    </row>
    <row r="135" spans="5:29" ht="12.75">
      <c r="E135" t="b">
        <f>AND((NOT(AND(F$36=$J$8,$D37=$J$9))),NOT(OR(G37&lt;$K$11,E37&gt;$M$11)))</f>
        <v>0</v>
      </c>
      <c r="H135" t="b">
        <f>AND((NOT(AND(I$36=$J$8,$D37=$J$9))),NOT(OR(J37&lt;$K$11,H37&gt;$M$11)))</f>
        <v>0</v>
      </c>
      <c r="K135" t="b">
        <f>AND((NOT(AND(L$36=$J$8,$D37=$J$9))),NOT(OR(M37&lt;$K$11,K37&gt;$M$11)))</f>
        <v>0</v>
      </c>
      <c r="N135" t="b">
        <f>AND((NOT(AND(O$36=$J$8,$D37=$J$9))),NOT(OR(P37&lt;$K$11,N37&gt;$M$11)))</f>
        <v>0</v>
      </c>
      <c r="Q135" t="b">
        <f>AND((NOT(AND(R$36=$J$8,$D37=$J$9))),NOT(OR(S37&lt;$K$11,Q37&gt;$M$11)))</f>
        <v>0</v>
      </c>
      <c r="T135" t="b">
        <f>AND((NOT(AND(U$36=$J$8,$D37=$J$9))),NOT(OR(V37&lt;$K$11,T37&gt;$M$11)))</f>
        <v>0</v>
      </c>
      <c r="W135" t="b">
        <f>AND((NOT(AND(X$36=$J$8,$D37=$J$9))),NOT(OR(Y37&lt;$K$11,W37&gt;$M$11)))</f>
        <v>0</v>
      </c>
      <c r="Z135" t="b">
        <f>AND((NOT(AND(AA$36=$J$8,$D37=$J$9))),NOT(OR(AB37&lt;$K$11,Z37&gt;$M$11)))</f>
        <v>0</v>
      </c>
      <c r="AC135" t="b">
        <f>AND((NOT(AND(AD$36=$J$8,$D37=$J$9))),NOT(OR(AE37&lt;$K$11,AC37&gt;$M$11)))</f>
        <v>0</v>
      </c>
    </row>
    <row r="136" spans="5:29" ht="12.75">
      <c r="E136" t="b">
        <f>AND((NOT(AND(F$36=$J$8,$D38=$J$9))),NOT(OR(G38&lt;$K$11,E38&gt;$M$11)))</f>
        <v>0</v>
      </c>
      <c r="H136" t="b">
        <f>AND((NOT(AND(I$36=$J$8,$D38=$J$9))),NOT(OR(J38&lt;$K$11,H38&gt;$M$11)))</f>
        <v>0</v>
      </c>
      <c r="K136" t="b">
        <f>AND((NOT(AND(L$36=$J$8,$D38=$J$9))),NOT(OR(M38&lt;$K$11,K38&gt;$M$11)))</f>
        <v>0</v>
      </c>
      <c r="N136" t="b">
        <f>AND((NOT(AND(O$36=$J$8,$D38=$J$9))),NOT(OR(P38&lt;$K$11,N38&gt;$M$11)))</f>
        <v>0</v>
      </c>
      <c r="Q136" t="b">
        <f>AND((NOT(AND(R$36=$J$8,$D38=$J$9))),NOT(OR(S38&lt;$K$11,Q38&gt;$M$11)))</f>
        <v>0</v>
      </c>
      <c r="T136" t="b">
        <f>AND((NOT(AND(U$36=$J$8,$D38=$J$9))),NOT(OR(V38&lt;$K$11,T38&gt;$M$11)))</f>
        <v>0</v>
      </c>
      <c r="W136" t="b">
        <f>AND((NOT(AND(X$36=$J$8,$D38=$J$9))),NOT(OR(Y38&lt;$K$11,W38&gt;$M$11)))</f>
        <v>0</v>
      </c>
      <c r="Z136" t="b">
        <f>AND((NOT(AND(AA$36=$J$8,$D38=$J$9))),NOT(OR(AB38&lt;$K$11,Z38&gt;$M$11)))</f>
        <v>0</v>
      </c>
      <c r="AC136" t="b">
        <f>AND((NOT(AND(AD$36=$J$8,$D38=$J$9))),NOT(OR(AE38&lt;$K$11,AC38&gt;$M$11)))</f>
        <v>0</v>
      </c>
    </row>
    <row r="137" spans="5:29" ht="12.75">
      <c r="E137" t="b">
        <f>AND((NOT(AND(F$36=$J$8,$D39=$J$9))),NOT(OR(G39&lt;$K$11,E39&gt;$M$11)))</f>
        <v>0</v>
      </c>
      <c r="H137" t="b">
        <f>AND((NOT(AND(I$36=$J$8,$D39=$J$9))),NOT(OR(J39&lt;$K$11,H39&gt;$M$11)))</f>
        <v>0</v>
      </c>
      <c r="K137" t="b">
        <f>AND((NOT(AND(L$36=$J$8,$D39=$J$9))),NOT(OR(M39&lt;$K$11,K39&gt;$M$11)))</f>
        <v>0</v>
      </c>
      <c r="N137" t="b">
        <f>AND((NOT(AND(O$36=$J$8,$D39=$J$9))),NOT(OR(P39&lt;$K$11,N39&gt;$M$11)))</f>
        <v>0</v>
      </c>
      <c r="Q137" t="b">
        <f>AND((NOT(AND(R$36=$J$8,$D39=$J$9))),NOT(OR(S39&lt;$K$11,Q39&gt;$M$11)))</f>
        <v>0</v>
      </c>
      <c r="T137" t="b">
        <f>AND((NOT(AND(U$36=$J$8,$D39=$J$9))),NOT(OR(V39&lt;$K$11,T39&gt;$M$11)))</f>
        <v>0</v>
      </c>
      <c r="W137" t="b">
        <f>AND((NOT(AND(X$36=$J$8,$D39=$J$9))),NOT(OR(Y39&lt;$K$11,W39&gt;$M$11)))</f>
        <v>0</v>
      </c>
      <c r="Z137" t="b">
        <f>AND((NOT(AND(AA$36=$J$8,$D39=$J$9))),NOT(OR(AB39&lt;$K$11,Z39&gt;$M$11)))</f>
        <v>0</v>
      </c>
      <c r="AC137" t="b">
        <f>AND((NOT(AND(AD$36=$J$8,$D39=$J$9))),NOT(OR(AE39&lt;$K$11,AC39&gt;$M$11)))</f>
        <v>0</v>
      </c>
    </row>
    <row r="138" spans="5:29" ht="12.75">
      <c r="E138" t="b">
        <f>AND((NOT(AND(F$36=$J$8,$D40=$J$9))),NOT(OR(G40&lt;$K$11,E40&gt;$M$11)))</f>
        <v>0</v>
      </c>
      <c r="H138" t="b">
        <f>AND((NOT(AND(I$36=$J$8,$D40=$J$9))),NOT(OR(J40&lt;$K$11,H40&gt;$M$11)))</f>
        <v>0</v>
      </c>
      <c r="K138" t="b">
        <f>AND((NOT(AND(L$36=$J$8,$D40=$J$9))),NOT(OR(M40&lt;$K$11,K40&gt;$M$11)))</f>
        <v>1</v>
      </c>
      <c r="N138" t="b">
        <f>AND((NOT(AND(O$36=$J$8,$D40=$J$9))),NOT(OR(P40&lt;$K$11,N40&gt;$M$11)))</f>
        <v>0</v>
      </c>
      <c r="Q138" t="b">
        <f>AND((NOT(AND(R$36=$J$8,$D40=$J$9))),NOT(OR(S40&lt;$K$11,Q40&gt;$M$11)))</f>
        <v>0</v>
      </c>
      <c r="T138" t="b">
        <f>AND((NOT(AND(U$36=$J$8,$D40=$J$9))),NOT(OR(V40&lt;$K$11,T40&gt;$M$11)))</f>
        <v>0</v>
      </c>
      <c r="W138" t="b">
        <f>AND((NOT(AND(X$36=$J$8,$D40=$J$9))),NOT(OR(Y40&lt;$K$11,W40&gt;$M$11)))</f>
        <v>0</v>
      </c>
      <c r="Z138" t="b">
        <f>AND((NOT(AND(AA$36=$J$8,$D40=$J$9))),NOT(OR(AB40&lt;$K$11,Z40&gt;$M$11)))</f>
        <v>0</v>
      </c>
      <c r="AC138" t="b">
        <f>AND((NOT(AND(AD$36=$J$8,$D40=$J$9))),NOT(OR(AE40&lt;$K$11,AC40&gt;$M$11)))</f>
        <v>0</v>
      </c>
    </row>
    <row r="139" spans="5:29" ht="12.75">
      <c r="E139" t="b">
        <f>AND((NOT(AND(F$36=$J$8,$D41=$J$9))),NOT(OR(G41&lt;$K$11,E41&gt;$M$11)))</f>
        <v>0</v>
      </c>
      <c r="H139" t="b">
        <f>AND((NOT(AND(I$36=$J$8,$D41=$J$9))),NOT(OR(J41&lt;$K$11,H41&gt;$M$11)))</f>
        <v>0</v>
      </c>
      <c r="K139" t="b">
        <f>AND((NOT(AND(L$36=$J$8,$D41=$J$9))),NOT(OR(M41&lt;$K$11,K41&gt;$M$11)))</f>
        <v>0</v>
      </c>
      <c r="N139" t="b">
        <f>AND((NOT(AND(O$36=$J$8,$D41=$J$9))),NOT(OR(P41&lt;$K$11,N41&gt;$M$11)))</f>
        <v>1</v>
      </c>
      <c r="Q139" t="b">
        <f>AND((NOT(AND(R$36=$J$8,$D41=$J$9))),NOT(OR(S41&lt;$K$11,Q41&gt;$M$11)))</f>
        <v>0</v>
      </c>
      <c r="T139" t="b">
        <f>AND((NOT(AND(U$36=$J$8,$D41=$J$9))),NOT(OR(V41&lt;$K$11,T41&gt;$M$11)))</f>
        <v>0</v>
      </c>
      <c r="W139" t="b">
        <f>AND((NOT(AND(X$36=$J$8,$D41=$J$9))),NOT(OR(Y41&lt;$K$11,W41&gt;$M$11)))</f>
        <v>0</v>
      </c>
      <c r="Z139" t="b">
        <f>AND((NOT(AND(AA$36=$J$8,$D41=$J$9))),NOT(OR(AB41&lt;$K$11,Z41&gt;$M$11)))</f>
        <v>0</v>
      </c>
      <c r="AC139" t="b">
        <f>AND((NOT(AND(AD$36=$J$8,$D41=$J$9))),NOT(OR(AE41&lt;$K$11,AC41&gt;$M$11)))</f>
        <v>0</v>
      </c>
    </row>
    <row r="140" spans="5:29" ht="12.75">
      <c r="E140" t="b">
        <f>AND((NOT(AND(F$36=$J$8,$D42=$J$9))),NOT(OR(G42&lt;$K$11,E42&gt;$M$11)))</f>
        <v>0</v>
      </c>
      <c r="H140" t="b">
        <f>AND((NOT(AND(I$36=$J$8,$D42=$J$9))),NOT(OR(J42&lt;$K$11,H42&gt;$M$11)))</f>
        <v>0</v>
      </c>
      <c r="K140" t="b">
        <f>AND((NOT(AND(L$36=$J$8,$D42=$J$9))),NOT(OR(M42&lt;$K$11,K42&gt;$M$11)))</f>
        <v>0</v>
      </c>
      <c r="N140" t="b">
        <f>AND((NOT(AND(O$36=$J$8,$D42=$J$9))),NOT(OR(P42&lt;$K$11,N42&gt;$M$11)))</f>
        <v>0</v>
      </c>
      <c r="Q140" t="b">
        <f>AND((NOT(AND(R$36=$J$8,$D42=$J$9))),NOT(OR(S42&lt;$K$11,Q42&gt;$M$11)))</f>
        <v>1</v>
      </c>
      <c r="T140" t="b">
        <f>AND((NOT(AND(U$36=$J$8,$D42=$J$9))),NOT(OR(V42&lt;$K$11,T42&gt;$M$11)))</f>
        <v>0</v>
      </c>
      <c r="W140" t="b">
        <f>AND((NOT(AND(X$36=$J$8,$D42=$J$9))),NOT(OR(Y42&lt;$K$11,W42&gt;$M$11)))</f>
        <v>0</v>
      </c>
      <c r="Z140" t="b">
        <f>AND((NOT(AND(AA$36=$J$8,$D42=$J$9))),NOT(OR(AB42&lt;$K$11,Z42&gt;$M$11)))</f>
        <v>0</v>
      </c>
      <c r="AC140" t="b">
        <f>AND((NOT(AND(AD$36=$J$8,$D42=$J$9))),NOT(OR(AE42&lt;$K$11,AC42&gt;$M$11)))</f>
        <v>0</v>
      </c>
    </row>
    <row r="141" spans="5:29" ht="12.75">
      <c r="E141" t="b">
        <f>AND((NOT(AND(F$36=$J$8,$D43=$J$9))),NOT(OR(G43&lt;$K$11,E43&gt;$M$11)))</f>
        <v>0</v>
      </c>
      <c r="H141" t="b">
        <f>AND((NOT(AND(I$36=$J$8,$D43=$J$9))),NOT(OR(J43&lt;$K$11,H43&gt;$M$11)))</f>
        <v>0</v>
      </c>
      <c r="K141" t="b">
        <f>AND((NOT(AND(L$36=$J$8,$D43=$J$9))),NOT(OR(M43&lt;$K$11,K43&gt;$M$11)))</f>
        <v>0</v>
      </c>
      <c r="N141" t="b">
        <f>AND((NOT(AND(O$36=$J$8,$D43=$J$9))),NOT(OR(P43&lt;$K$11,N43&gt;$M$11)))</f>
        <v>0</v>
      </c>
      <c r="Q141" t="b">
        <f>AND((NOT(AND(R$36=$J$8,$D43=$J$9))),NOT(OR(S43&lt;$K$11,Q43&gt;$M$11)))</f>
        <v>0</v>
      </c>
      <c r="T141" t="b">
        <f>AND((NOT(AND(U$36=$J$8,$D43=$J$9))),NOT(OR(V43&lt;$K$11,T43&gt;$M$11)))</f>
        <v>1</v>
      </c>
      <c r="W141" t="b">
        <f>AND((NOT(AND(X$36=$J$8,$D43=$J$9))),NOT(OR(Y43&lt;$K$11,W43&gt;$M$11)))</f>
        <v>0</v>
      </c>
      <c r="Z141" t="b">
        <f>AND((NOT(AND(AA$36=$J$8,$D43=$J$9))),NOT(OR(AB43&lt;$K$11,Z43&gt;$M$11)))</f>
        <v>0</v>
      </c>
      <c r="AC141" t="b">
        <f>AND((NOT(AND(AD$36=$J$8,$D43=$J$9))),NOT(OR(AE43&lt;$K$11,AC43&gt;$M$11)))</f>
        <v>0</v>
      </c>
    </row>
    <row r="142" spans="5:29" ht="12.75">
      <c r="E142" t="b">
        <f>AND((NOT(AND(F$36=$J$8,$D44=$J$9))),NOT(OR(G44&lt;$K$11,E44&gt;$M$11)))</f>
        <v>0</v>
      </c>
      <c r="H142" t="b">
        <f>AND((NOT(AND(I$36=$J$8,$D44=$J$9))),NOT(OR(J44&lt;$K$11,H44&gt;$M$11)))</f>
        <v>0</v>
      </c>
      <c r="K142" t="b">
        <f>AND((NOT(AND(L$36=$J$8,$D44=$J$9))),NOT(OR(M44&lt;$K$11,K44&gt;$M$11)))</f>
        <v>0</v>
      </c>
      <c r="N142" t="b">
        <f>AND((NOT(AND(O$36=$J$8,$D44=$J$9))),NOT(OR(P44&lt;$K$11,N44&gt;$M$11)))</f>
        <v>0</v>
      </c>
      <c r="Q142" t="b">
        <f>AND((NOT(AND(R$36=$J$8,$D44=$J$9))),NOT(OR(S44&lt;$K$11,Q44&gt;$M$11)))</f>
        <v>0</v>
      </c>
      <c r="T142" t="b">
        <f>AND((NOT(AND(U$36=$J$8,$D44=$J$9))),NOT(OR(V44&lt;$K$11,T44&gt;$M$11)))</f>
        <v>0</v>
      </c>
      <c r="W142" t="b">
        <f>AND((NOT(AND(X$36=$J$8,$D44=$J$9))),NOT(OR(Y44&lt;$K$11,W44&gt;$M$11)))</f>
        <v>1</v>
      </c>
      <c r="Z142" t="b">
        <f>AND((NOT(AND(AA$36=$J$8,$D44=$J$9))),NOT(OR(AB44&lt;$K$11,Z44&gt;$M$11)))</f>
        <v>0</v>
      </c>
      <c r="AC142" t="b">
        <f>AND((NOT(AND(AD$36=$J$8,$D44=$J$9))),NOT(OR(AE44&lt;$K$11,AC44&gt;$M$11)))</f>
        <v>0</v>
      </c>
    </row>
    <row r="143" spans="5:29" ht="12.75">
      <c r="E143" t="b">
        <f>AND((NOT(AND(F$36=$J$8,$D45=$J$9))),NOT(OR(G45&lt;$K$11,E45&gt;$M$11)))</f>
        <v>0</v>
      </c>
      <c r="H143" t="b">
        <f>AND((NOT(AND(I$36=$J$8,$D45=$J$9))),NOT(OR(J45&lt;$K$11,H45&gt;$M$11)))</f>
        <v>0</v>
      </c>
      <c r="K143" t="b">
        <f>AND((NOT(AND(L$36=$J$8,$D45=$J$9))),NOT(OR(M45&lt;$K$11,K45&gt;$M$11)))</f>
        <v>0</v>
      </c>
      <c r="N143" t="b">
        <f>AND((NOT(AND(O$36=$J$8,$D45=$J$9))),NOT(OR(P45&lt;$K$11,N45&gt;$M$11)))</f>
        <v>0</v>
      </c>
      <c r="Q143" t="b">
        <f>AND((NOT(AND(R$36=$J$8,$D45=$J$9))),NOT(OR(S45&lt;$K$11,Q45&gt;$M$11)))</f>
        <v>0</v>
      </c>
      <c r="T143" t="b">
        <f>AND((NOT(AND(U$36=$J$8,$D45=$J$9))),NOT(OR(V45&lt;$K$11,T45&gt;$M$11)))</f>
        <v>0</v>
      </c>
      <c r="W143" t="b">
        <f>AND((NOT(AND(X$36=$J$8,$D45=$J$9))),NOT(OR(Y45&lt;$K$11,W45&gt;$M$11)))</f>
        <v>1</v>
      </c>
      <c r="Z143" t="b">
        <f>AND((NOT(AND(AA$36=$J$8,$D45=$J$9))),NOT(OR(AB45&lt;$K$11,Z45&gt;$M$11)))</f>
        <v>1</v>
      </c>
      <c r="AC143" t="b">
        <f>AND((NOT(AND(AD$36=$J$8,$D45=$J$9))),NOT(OR(AE45&lt;$K$11,AC45&gt;$M$11)))</f>
        <v>0</v>
      </c>
    </row>
    <row r="150" ht="12.75">
      <c r="E150" t="s">
        <v>30</v>
      </c>
    </row>
    <row r="151" spans="5:29" ht="12.75">
      <c r="E151" t="b">
        <f>AND((NOT(AND(F$22=$J$8,$D23=$J$9))),NOT(OR(G23&lt;$K$12,E23&gt;$M$12)))</f>
        <v>0</v>
      </c>
      <c r="H151" t="b">
        <f>AND((NOT(AND(I$22=$J$8,$D23=$J$9))),NOT(OR(J23&lt;$K$12,H23&gt;$M$12)))</f>
        <v>0</v>
      </c>
      <c r="K151" t="b">
        <f>AND((NOT(AND(L$22=$J$8,$D23=$J$9))),NOT(OR(M23&lt;$K$12,K23&gt;$M$12)))</f>
        <v>0</v>
      </c>
      <c r="N151" t="b">
        <f>AND((NOT(AND(O$22=$J$8,$D23=$J$9))),NOT(OR(P23&lt;$K$12,N23&gt;$M$12)))</f>
        <v>0</v>
      </c>
      <c r="Q151" t="b">
        <f>AND((NOT(AND(R$22=$J$8,$D23=$J$9))),NOT(OR(S23&lt;$K$12,Q23&gt;$M$12)))</f>
        <v>0</v>
      </c>
      <c r="T151" t="b">
        <f>AND((NOT(AND(U$22=$J$8,$D23=$J$9))),NOT(OR(V23&lt;$K$12,T23&gt;$M$12)))</f>
        <v>0</v>
      </c>
      <c r="W151" t="b">
        <f>AND((NOT(AND(X$22=$J$8,$D23=$J$9))),NOT(OR(Y23&lt;$K$12,W23&gt;$M$12)))</f>
        <v>0</v>
      </c>
      <c r="Z151" t="b">
        <f>AND((NOT(AND(AA$22=$J$8,$D23=$J$9))),NOT(OR(AB23&lt;$K$12,Z23&gt;$M$12)))</f>
        <v>0</v>
      </c>
      <c r="AC151" t="b">
        <f>AND((NOT(AND(AD$22=$J$8,$D23=$J$9))),NOT(OR(AE23&lt;$K$12,AC23&gt;$M$12)))</f>
        <v>0</v>
      </c>
    </row>
    <row r="152" spans="5:29" ht="12.75">
      <c r="E152" t="b">
        <f>AND((NOT(AND(F$22=$J$8,$D24=$J$9))),NOT(OR(G24&lt;$K$12,E24&gt;$M$12)))</f>
        <v>0</v>
      </c>
      <c r="H152" t="b">
        <f>AND((NOT(AND(I$22=$J$8,$D24=$J$9))),NOT(OR(J24&lt;$K$12,H24&gt;$M$12)))</f>
        <v>0</v>
      </c>
      <c r="K152" t="b">
        <f>AND((NOT(AND(L$22=$J$8,$D24=$J$9))),NOT(OR(M24&lt;$K$12,K24&gt;$M$12)))</f>
        <v>0</v>
      </c>
      <c r="N152" t="b">
        <f>AND((NOT(AND(O$22=$J$8,$D24=$J$9))),NOT(OR(P24&lt;$K$12,N24&gt;$M$12)))</f>
        <v>0</v>
      </c>
      <c r="Q152" t="b">
        <f>AND((NOT(AND(R$22=$J$8,$D24=$J$9))),NOT(OR(S24&lt;$K$12,Q24&gt;$M$12)))</f>
        <v>0</v>
      </c>
      <c r="T152" t="b">
        <f>AND((NOT(AND(U$22=$J$8,$D24=$J$9))),NOT(OR(V24&lt;$K$12,T24&gt;$M$12)))</f>
        <v>0</v>
      </c>
      <c r="W152" t="b">
        <f>AND((NOT(AND(X$22=$J$8,$D24=$J$9))),NOT(OR(Y24&lt;$K$12,W24&gt;$M$12)))</f>
        <v>0</v>
      </c>
      <c r="Z152" t="b">
        <f>AND((NOT(AND(AA$22=$J$8,$D24=$J$9))),NOT(OR(AB24&lt;$K$12,Z24&gt;$M$12)))</f>
        <v>0</v>
      </c>
      <c r="AC152" t="b">
        <f>AND((NOT(AND(AD$22=$J$8,$D24=$J$9))),NOT(OR(AE24&lt;$K$12,AC24&gt;$M$12)))</f>
        <v>0</v>
      </c>
    </row>
    <row r="153" spans="5:29" ht="12.75">
      <c r="E153" t="b">
        <f>AND((NOT(AND(F$22=$J$8,$D25=$J$9))),NOT(OR(G25&lt;$K$12,E25&gt;$M$12)))</f>
        <v>0</v>
      </c>
      <c r="H153" t="b">
        <f>AND((NOT(AND(I$22=$J$8,$D25=$J$9))),NOT(OR(J25&lt;$K$12,H25&gt;$M$12)))</f>
        <v>0</v>
      </c>
      <c r="K153" t="b">
        <f>AND((NOT(AND(L$22=$J$8,$D25=$J$9))),NOT(OR(M25&lt;$K$12,K25&gt;$M$12)))</f>
        <v>0</v>
      </c>
      <c r="N153" t="b">
        <f>AND((NOT(AND(O$22=$J$8,$D25=$J$9))),NOT(OR(P25&lt;$K$12,N25&gt;$M$12)))</f>
        <v>0</v>
      </c>
      <c r="Q153" t="b">
        <f>AND((NOT(AND(R$22=$J$8,$D25=$J$9))),NOT(OR(S25&lt;$K$12,Q25&gt;$M$12)))</f>
        <v>0</v>
      </c>
      <c r="T153" t="b">
        <f>AND((NOT(AND(U$22=$J$8,$D25=$J$9))),NOT(OR(V25&lt;$K$12,T25&gt;$M$12)))</f>
        <v>0</v>
      </c>
      <c r="W153" t="b">
        <f>AND((NOT(AND(X$22=$J$8,$D25=$J$9))),NOT(OR(Y25&lt;$K$12,W25&gt;$M$12)))</f>
        <v>0</v>
      </c>
      <c r="Z153" t="b">
        <f>AND((NOT(AND(AA$22=$J$8,$D25=$J$9))),NOT(OR(AB25&lt;$K$12,Z25&gt;$M$12)))</f>
        <v>0</v>
      </c>
      <c r="AC153" t="b">
        <f>AND((NOT(AND(AD$22=$J$8,$D25=$J$9))),NOT(OR(AE25&lt;$K$12,AC25&gt;$M$12)))</f>
        <v>0</v>
      </c>
    </row>
    <row r="154" spans="5:29" ht="12.75">
      <c r="E154" t="b">
        <f>AND((NOT(AND(F$22=$J$8,$D26=$J$9))),NOT(OR(G26&lt;$K$12,E26&gt;$M$12)))</f>
        <v>0</v>
      </c>
      <c r="H154" t="b">
        <f>AND((NOT(AND(I$22=$J$8,$D26=$J$9))),NOT(OR(J26&lt;$K$12,H26&gt;$M$12)))</f>
        <v>0</v>
      </c>
      <c r="K154" t="b">
        <f>AND((NOT(AND(L$22=$J$8,$D26=$J$9))),NOT(OR(M26&lt;$K$12,K26&gt;$M$12)))</f>
        <v>0</v>
      </c>
      <c r="N154" t="b">
        <f>AND((NOT(AND(O$22=$J$8,$D26=$J$9))),NOT(OR(P26&lt;$K$12,N26&gt;$M$12)))</f>
        <v>0</v>
      </c>
      <c r="Q154" t="b">
        <f>AND((NOT(AND(R$22=$J$8,$D26=$J$9))),NOT(OR(S26&lt;$K$12,Q26&gt;$M$12)))</f>
        <v>0</v>
      </c>
      <c r="T154" t="b">
        <f>AND((NOT(AND(U$22=$J$8,$D26=$J$9))),NOT(OR(V26&lt;$K$12,T26&gt;$M$12)))</f>
        <v>0</v>
      </c>
      <c r="W154" t="b">
        <f>AND((NOT(AND(X$22=$J$8,$D26=$J$9))),NOT(OR(Y26&lt;$K$12,W26&gt;$M$12)))</f>
        <v>0</v>
      </c>
      <c r="Z154" t="b">
        <f>AND((NOT(AND(AA$22=$J$8,$D26=$J$9))),NOT(OR(AB26&lt;$K$12,Z26&gt;$M$12)))</f>
        <v>0</v>
      </c>
      <c r="AC154" t="b">
        <f>AND((NOT(AND(AD$22=$J$8,$D26=$J$9))),NOT(OR(AE26&lt;$K$12,AC26&gt;$M$12)))</f>
        <v>0</v>
      </c>
    </row>
    <row r="155" spans="5:29" ht="12.75">
      <c r="E155" t="b">
        <f>AND((NOT(AND(F$22=$J$8,$D27=$J$9))),NOT(OR(G27&lt;$K$12,E27&gt;$M$12)))</f>
        <v>0</v>
      </c>
      <c r="H155" t="b">
        <f>AND((NOT(AND(I$22=$J$8,$D27=$J$9))),NOT(OR(J27&lt;$K$12,H27&gt;$M$12)))</f>
        <v>0</v>
      </c>
      <c r="K155" t="b">
        <f>AND((NOT(AND(L$22=$J$8,$D27=$J$9))),NOT(OR(M27&lt;$K$12,K27&gt;$M$12)))</f>
        <v>0</v>
      </c>
      <c r="N155" t="b">
        <f>AND((NOT(AND(O$22=$J$8,$D27=$J$9))),NOT(OR(P27&lt;$K$12,N27&gt;$M$12)))</f>
        <v>0</v>
      </c>
      <c r="Q155" t="b">
        <f>AND((NOT(AND(R$22=$J$8,$D27=$J$9))),NOT(OR(S27&lt;$K$12,Q27&gt;$M$12)))</f>
        <v>0</v>
      </c>
      <c r="T155" t="b">
        <f>AND((NOT(AND(U$22=$J$8,$D27=$J$9))),NOT(OR(V27&lt;$K$12,T27&gt;$M$12)))</f>
        <v>0</v>
      </c>
      <c r="W155" t="b">
        <f>AND((NOT(AND(X$22=$J$8,$D27=$J$9))),NOT(OR(Y27&lt;$K$12,W27&gt;$M$12)))</f>
        <v>0</v>
      </c>
      <c r="Z155" t="b">
        <f>AND((NOT(AND(AA$22=$J$8,$D27=$J$9))),NOT(OR(AB27&lt;$K$12,Z27&gt;$M$12)))</f>
        <v>0</v>
      </c>
      <c r="AC155" t="b">
        <f>AND((NOT(AND(AD$22=$J$8,$D27=$J$9))),NOT(OR(AE27&lt;$K$12,AC27&gt;$M$12)))</f>
        <v>0</v>
      </c>
    </row>
    <row r="156" spans="5:29" ht="12.75">
      <c r="E156" t="b">
        <f>AND((NOT(AND(F$22=$J$8,$D28=$J$9))),NOT(OR(G28&lt;$K$12,E28&gt;$M$12)))</f>
        <v>0</v>
      </c>
      <c r="H156" t="b">
        <f>AND((NOT(AND(I$22=$J$8,$D28=$J$9))),NOT(OR(J28&lt;$K$12,H28&gt;$M$12)))</f>
        <v>0</v>
      </c>
      <c r="K156" t="b">
        <f>AND((NOT(AND(L$22=$J$8,$D28=$J$9))),NOT(OR(M28&lt;$K$12,K28&gt;$M$12)))</f>
        <v>0</v>
      </c>
      <c r="N156" t="b">
        <f>AND((NOT(AND(O$22=$J$8,$D28=$J$9))),NOT(OR(P28&lt;$K$12,N28&gt;$M$12)))</f>
        <v>0</v>
      </c>
      <c r="Q156" t="b">
        <f>AND((NOT(AND(R$22=$J$8,$D28=$J$9))),NOT(OR(S28&lt;$K$12,Q28&gt;$M$12)))</f>
        <v>1</v>
      </c>
      <c r="T156" t="b">
        <f>AND((NOT(AND(U$22=$J$8,$D28=$J$9))),NOT(OR(V28&lt;$K$12,T28&gt;$M$12)))</f>
        <v>0</v>
      </c>
      <c r="W156" t="b">
        <f>AND((NOT(AND(X$22=$J$8,$D28=$J$9))),NOT(OR(Y28&lt;$K$12,W28&gt;$M$12)))</f>
        <v>0</v>
      </c>
      <c r="Z156" t="b">
        <f>AND((NOT(AND(AA$22=$J$8,$D28=$J$9))),NOT(OR(AB28&lt;$K$12,Z28&gt;$M$12)))</f>
        <v>0</v>
      </c>
      <c r="AC156" t="b">
        <f>AND((NOT(AND(AD$22=$J$8,$D28=$J$9))),NOT(OR(AE28&lt;$K$12,AC28&gt;$M$12)))</f>
        <v>0</v>
      </c>
    </row>
    <row r="157" spans="5:29" ht="12.75">
      <c r="E157" t="b">
        <f>AND((NOT(AND(F$22=$J$8,$D29=$J$9))),NOT(OR(G29&lt;$K$12,E29&gt;$M$12)))</f>
        <v>0</v>
      </c>
      <c r="H157" t="b">
        <f>AND((NOT(AND(I$22=$J$8,$D29=$J$9))),NOT(OR(J29&lt;$K$12,H29&gt;$M$12)))</f>
        <v>0</v>
      </c>
      <c r="K157" t="b">
        <f>AND((NOT(AND(L$22=$J$8,$D29=$J$9))),NOT(OR(M29&lt;$K$12,K29&gt;$M$12)))</f>
        <v>0</v>
      </c>
      <c r="N157" t="b">
        <f>AND((NOT(AND(O$22=$J$8,$D29=$J$9))),NOT(OR(P29&lt;$K$12,N29&gt;$M$12)))</f>
        <v>0</v>
      </c>
      <c r="Q157" t="b">
        <f>AND((NOT(AND(R$22=$J$8,$D29=$J$9))),NOT(OR(S29&lt;$K$12,Q29&gt;$M$12)))</f>
        <v>0</v>
      </c>
      <c r="T157" t="b">
        <f>AND((NOT(AND(U$22=$J$8,$D29=$J$9))),NOT(OR(V29&lt;$K$12,T29&gt;$M$12)))</f>
        <v>1</v>
      </c>
      <c r="W157" t="b">
        <f>AND((NOT(AND(X$22=$J$8,$D29=$J$9))),NOT(OR(Y29&lt;$K$12,W29&gt;$M$12)))</f>
        <v>0</v>
      </c>
      <c r="Z157" t="b">
        <f>AND((NOT(AND(AA$22=$J$8,$D29=$J$9))),NOT(OR(AB29&lt;$K$12,Z29&gt;$M$12)))</f>
        <v>0</v>
      </c>
      <c r="AC157" t="b">
        <f>AND((NOT(AND(AD$22=$J$8,$D29=$J$9))),NOT(OR(AE29&lt;$K$12,AC29&gt;$M$12)))</f>
        <v>0</v>
      </c>
    </row>
    <row r="158" spans="5:29" ht="12.75">
      <c r="E158" t="b">
        <f>AND((NOT(AND(F$22=$J$8,$D30=$J$9))),NOT(OR(G30&lt;$K$12,E30&gt;$M$12)))</f>
        <v>0</v>
      </c>
      <c r="H158" t="b">
        <f>AND((NOT(AND(I$22=$J$8,$D30=$J$9))),NOT(OR(J30&lt;$K$12,H30&gt;$M$12)))</f>
        <v>0</v>
      </c>
      <c r="K158" t="b">
        <f>AND((NOT(AND(L$22=$J$8,$D30=$J$9))),NOT(OR(M30&lt;$K$12,K30&gt;$M$12)))</f>
        <v>0</v>
      </c>
      <c r="N158" t="b">
        <f>AND((NOT(AND(O$22=$J$8,$D30=$J$9))),NOT(OR(P30&lt;$K$12,N30&gt;$M$12)))</f>
        <v>0</v>
      </c>
      <c r="Q158" t="b">
        <f>AND((NOT(AND(R$22=$J$8,$D30=$J$9))),NOT(OR(S30&lt;$K$12,Q30&gt;$M$12)))</f>
        <v>0</v>
      </c>
      <c r="T158" t="b">
        <f>AND((NOT(AND(U$22=$J$8,$D30=$J$9))),NOT(OR(V30&lt;$K$12,T30&gt;$M$12)))</f>
        <v>0</v>
      </c>
      <c r="W158" t="b">
        <f>AND((NOT(AND(X$22=$J$8,$D30=$J$9))),NOT(OR(Y30&lt;$K$12,W30&gt;$M$12)))</f>
        <v>1</v>
      </c>
      <c r="Z158" t="b">
        <f>AND((NOT(AND(AA$22=$J$8,$D30=$J$9))),NOT(OR(AB30&lt;$K$12,Z30&gt;$M$12)))</f>
        <v>0</v>
      </c>
      <c r="AC158" t="b">
        <f>AND((NOT(AND(AD$22=$J$8,$D30=$J$9))),NOT(OR(AE30&lt;$K$12,AC30&gt;$M$12)))</f>
        <v>0</v>
      </c>
    </row>
    <row r="159" spans="5:29" ht="12.75">
      <c r="E159" t="b">
        <f>AND((NOT(AND(F$22=$J$8,$D31=$J$9))),NOT(OR(G31&lt;$K$12,E31&gt;$M$12)))</f>
        <v>0</v>
      </c>
      <c r="H159" t="b">
        <f>AND((NOT(AND(I$22=$J$8,$D31=$J$9))),NOT(OR(J31&lt;$K$12,H31&gt;$M$12)))</f>
        <v>0</v>
      </c>
      <c r="K159" t="b">
        <f>AND((NOT(AND(L$22=$J$8,$D31=$J$9))),NOT(OR(M31&lt;$K$12,K31&gt;$M$12)))</f>
        <v>0</v>
      </c>
      <c r="N159" t="b">
        <f>AND((NOT(AND(O$22=$J$8,$D31=$J$9))),NOT(OR(P31&lt;$K$12,N31&gt;$M$12)))</f>
        <v>0</v>
      </c>
      <c r="Q159" t="b">
        <f>AND((NOT(AND(R$22=$J$8,$D31=$J$9))),NOT(OR(S31&lt;$K$12,Q31&gt;$M$12)))</f>
        <v>0</v>
      </c>
      <c r="T159" t="b">
        <f>AND((NOT(AND(U$22=$J$8,$D31=$J$9))),NOT(OR(V31&lt;$K$12,T31&gt;$M$12)))</f>
        <v>0</v>
      </c>
      <c r="W159" t="b">
        <f>AND((NOT(AND(X$22=$J$8,$D31=$J$9))),NOT(OR(Y31&lt;$K$12,W31&gt;$M$12)))</f>
        <v>0</v>
      </c>
      <c r="Z159" t="b">
        <f>AND((NOT(AND(AA$22=$J$8,$D31=$J$9))),NOT(OR(AB31&lt;$K$12,Z31&gt;$M$12)))</f>
        <v>0</v>
      </c>
      <c r="AC159" t="b">
        <f>AND((NOT(AND(AD$22=$J$8,$D31=$J$9))),NOT(OR(AE31&lt;$K$12,AC31&gt;$M$12)))</f>
        <v>0</v>
      </c>
    </row>
    <row r="165" spans="5:29" ht="12.75">
      <c r="E165" t="b">
        <f>AND((NOT(AND(F$36=$J$8,$D37=$J$9))),NOT(OR(G37&lt;$K$12,E37&gt;$M$12)))</f>
        <v>0</v>
      </c>
      <c r="H165" t="b">
        <f>AND((NOT(AND(I$36=$J$8,$D37=$J$9))),NOT(OR(J37&lt;$K$12,H37&gt;$M$12)))</f>
        <v>0</v>
      </c>
      <c r="K165" t="b">
        <f>AND((NOT(AND(L$36=$J$8,$D37=$J$9))),NOT(OR(M37&lt;$K$12,K37&gt;$M$12)))</f>
        <v>0</v>
      </c>
      <c r="N165" t="b">
        <f>AND((NOT(AND(O$36=$J$8,$D37=$J$9))),NOT(OR(P37&lt;$K$12,N37&gt;$M$12)))</f>
        <v>0</v>
      </c>
      <c r="Q165" t="b">
        <f>AND((NOT(AND(R$36=$J$8,$D37=$J$9))),NOT(OR(S37&lt;$K$12,Q37&gt;$M$12)))</f>
        <v>0</v>
      </c>
      <c r="T165" t="b">
        <f>AND((NOT(AND(U$36=$J$8,$D37=$J$9))),NOT(OR(V37&lt;$K$12,T37&gt;$M$12)))</f>
        <v>0</v>
      </c>
      <c r="W165" t="b">
        <f>AND((NOT(AND(X$36=$J$8,$D37=$J$9))),NOT(OR(Y37&lt;$K$12,W37&gt;$M$12)))</f>
        <v>0</v>
      </c>
      <c r="Z165" t="b">
        <f>AND((NOT(AND(AA$36=$J$8,$D37=$J$9))),NOT(OR(AB37&lt;$K$12,Z37&gt;$M$12)))</f>
        <v>0</v>
      </c>
      <c r="AC165" t="b">
        <f>AND((NOT(AND(AD$36=$J$8,$D37=$J$9))),NOT(OR(AE37&lt;$K$12,AC37&gt;$M$12)))</f>
        <v>0</v>
      </c>
    </row>
    <row r="166" spans="5:29" ht="12.75">
      <c r="E166" t="b">
        <f>AND((NOT(AND(F$36=$J$8,$D38=$J$9))),NOT(OR(G38&lt;$K$12,E38&gt;$M$12)))</f>
        <v>0</v>
      </c>
      <c r="H166" t="b">
        <f>AND((NOT(AND(I$36=$J$8,$D38=$J$9))),NOT(OR(J38&lt;$K$12,H38&gt;$M$12)))</f>
        <v>0</v>
      </c>
      <c r="K166" t="b">
        <f>AND((NOT(AND(L$36=$J$8,$D38=$J$9))),NOT(OR(M38&lt;$K$12,K38&gt;$M$12)))</f>
        <v>0</v>
      </c>
      <c r="N166" t="b">
        <f>AND((NOT(AND(O$36=$J$8,$D38=$J$9))),NOT(OR(P38&lt;$K$12,N38&gt;$M$12)))</f>
        <v>0</v>
      </c>
      <c r="Q166" t="b">
        <f>AND((NOT(AND(R$36=$J$8,$D38=$J$9))),NOT(OR(S38&lt;$K$12,Q38&gt;$M$12)))</f>
        <v>0</v>
      </c>
      <c r="T166" t="b">
        <f>AND((NOT(AND(U$36=$J$8,$D38=$J$9))),NOT(OR(V38&lt;$K$12,T38&gt;$M$12)))</f>
        <v>0</v>
      </c>
      <c r="W166" t="b">
        <f>AND((NOT(AND(X$36=$J$8,$D38=$J$9))),NOT(OR(Y38&lt;$K$12,W38&gt;$M$12)))</f>
        <v>0</v>
      </c>
      <c r="Z166" t="b">
        <f>AND((NOT(AND(AA$36=$J$8,$D38=$J$9))),NOT(OR(AB38&lt;$K$12,Z38&gt;$M$12)))</f>
        <v>0</v>
      </c>
      <c r="AC166" t="b">
        <f>AND((NOT(AND(AD$36=$J$8,$D38=$J$9))),NOT(OR(AE38&lt;$K$12,AC38&gt;$M$12)))</f>
        <v>0</v>
      </c>
    </row>
    <row r="167" spans="5:29" ht="12.75">
      <c r="E167" t="b">
        <f>AND((NOT(AND(F$36=$J$8,$D39=$J$9))),NOT(OR(G39&lt;$K$12,E39&gt;$M$12)))</f>
        <v>0</v>
      </c>
      <c r="H167" t="b">
        <f>AND((NOT(AND(I$36=$J$8,$D39=$J$9))),NOT(OR(J39&lt;$K$12,H39&gt;$M$12)))</f>
        <v>0</v>
      </c>
      <c r="K167" t="b">
        <f>AND((NOT(AND(L$36=$J$8,$D39=$J$9))),NOT(OR(M39&lt;$K$12,K39&gt;$M$12)))</f>
        <v>0</v>
      </c>
      <c r="N167" t="b">
        <f>AND((NOT(AND(O$36=$J$8,$D39=$J$9))),NOT(OR(P39&lt;$K$12,N39&gt;$M$12)))</f>
        <v>0</v>
      </c>
      <c r="Q167" t="b">
        <f>AND((NOT(AND(R$36=$J$8,$D39=$J$9))),NOT(OR(S39&lt;$K$12,Q39&gt;$M$12)))</f>
        <v>0</v>
      </c>
      <c r="T167" t="b">
        <f>AND((NOT(AND(U$36=$J$8,$D39=$J$9))),NOT(OR(V39&lt;$K$12,T39&gt;$M$12)))</f>
        <v>0</v>
      </c>
      <c r="W167" t="b">
        <f>AND((NOT(AND(X$36=$J$8,$D39=$J$9))),NOT(OR(Y39&lt;$K$12,W39&gt;$M$12)))</f>
        <v>0</v>
      </c>
      <c r="Z167" t="b">
        <f>AND((NOT(AND(AA$36=$J$8,$D39=$J$9))),NOT(OR(AB39&lt;$K$12,Z39&gt;$M$12)))</f>
        <v>0</v>
      </c>
      <c r="AC167" t="b">
        <f>AND((NOT(AND(AD$36=$J$8,$D39=$J$9))),NOT(OR(AE39&lt;$K$12,AC39&gt;$M$12)))</f>
        <v>0</v>
      </c>
    </row>
    <row r="168" spans="5:29" ht="12.75">
      <c r="E168" t="b">
        <f>AND((NOT(AND(F$36=$J$8,$D40=$J$9))),NOT(OR(G40&lt;$K$12,E40&gt;$M$12)))</f>
        <v>0</v>
      </c>
      <c r="H168" t="b">
        <f>AND((NOT(AND(I$36=$J$8,$D40=$J$9))),NOT(OR(J40&lt;$K$12,H40&gt;$M$12)))</f>
        <v>0</v>
      </c>
      <c r="K168" t="b">
        <f>AND((NOT(AND(L$36=$J$8,$D40=$J$9))),NOT(OR(M40&lt;$K$12,K40&gt;$M$12)))</f>
        <v>0</v>
      </c>
      <c r="N168" t="b">
        <f>AND((NOT(AND(O$36=$J$8,$D40=$J$9))),NOT(OR(P40&lt;$K$12,N40&gt;$M$12)))</f>
        <v>0</v>
      </c>
      <c r="Q168" t="b">
        <f>AND((NOT(AND(R$36=$J$8,$D40=$J$9))),NOT(OR(S40&lt;$K$12,Q40&gt;$M$12)))</f>
        <v>0</v>
      </c>
      <c r="T168" t="b">
        <f>AND((NOT(AND(U$36=$J$8,$D40=$J$9))),NOT(OR(V40&lt;$K$12,T40&gt;$M$12)))</f>
        <v>0</v>
      </c>
      <c r="W168" t="b">
        <f>AND((NOT(AND(X$36=$J$8,$D40=$J$9))),NOT(OR(Y40&lt;$K$12,W40&gt;$M$12)))</f>
        <v>0</v>
      </c>
      <c r="Z168" t="b">
        <f>AND((NOT(AND(AA$36=$J$8,$D40=$J$9))),NOT(OR(AB40&lt;$K$12,Z40&gt;$M$12)))</f>
        <v>0</v>
      </c>
      <c r="AC168" t="b">
        <f>AND((NOT(AND(AD$36=$J$8,$D40=$J$9))),NOT(OR(AE40&lt;$K$12,AC40&gt;$M$12)))</f>
        <v>0</v>
      </c>
    </row>
    <row r="169" spans="5:29" ht="12.75">
      <c r="E169" t="b">
        <f>AND((NOT(AND(F$36=$J$8,$D41=$J$9))),NOT(OR(G41&lt;$K$12,E41&gt;$M$12)))</f>
        <v>0</v>
      </c>
      <c r="H169" t="b">
        <f>AND((NOT(AND(I$36=$J$8,$D41=$J$9))),NOT(OR(J41&lt;$K$12,H41&gt;$M$12)))</f>
        <v>0</v>
      </c>
      <c r="K169" t="b">
        <f>AND((NOT(AND(L$36=$J$8,$D41=$J$9))),NOT(OR(M41&lt;$K$12,K41&gt;$M$12)))</f>
        <v>0</v>
      </c>
      <c r="N169" t="b">
        <f>AND((NOT(AND(O$36=$J$8,$D41=$J$9))),NOT(OR(P41&lt;$K$12,N41&gt;$M$12)))</f>
        <v>1</v>
      </c>
      <c r="Q169" t="b">
        <f>AND((NOT(AND(R$36=$J$8,$D41=$J$9))),NOT(OR(S41&lt;$K$12,Q41&gt;$M$12)))</f>
        <v>0</v>
      </c>
      <c r="T169" t="b">
        <f>AND((NOT(AND(U$36=$J$8,$D41=$J$9))),NOT(OR(V41&lt;$K$12,T41&gt;$M$12)))</f>
        <v>0</v>
      </c>
      <c r="W169" t="b">
        <f>AND((NOT(AND(X$36=$J$8,$D41=$J$9))),NOT(OR(Y41&lt;$K$12,W41&gt;$M$12)))</f>
        <v>0</v>
      </c>
      <c r="Z169" t="b">
        <f>AND((NOT(AND(AA$36=$J$8,$D41=$J$9))),NOT(OR(AB41&lt;$K$12,Z41&gt;$M$12)))</f>
        <v>0</v>
      </c>
      <c r="AC169" t="b">
        <f>AND((NOT(AND(AD$36=$J$8,$D41=$J$9))),NOT(OR(AE41&lt;$K$12,AC41&gt;$M$12)))</f>
        <v>0</v>
      </c>
    </row>
    <row r="170" spans="5:29" ht="12.75">
      <c r="E170" t="b">
        <f>AND((NOT(AND(F$36=$J$8,$D42=$J$9))),NOT(OR(G42&lt;$K$12,E42&gt;$M$12)))</f>
        <v>0</v>
      </c>
      <c r="H170" t="b">
        <f>AND((NOT(AND(I$36=$J$8,$D42=$J$9))),NOT(OR(J42&lt;$K$12,H42&gt;$M$12)))</f>
        <v>0</v>
      </c>
      <c r="K170" t="b">
        <f>AND((NOT(AND(L$36=$J$8,$D42=$J$9))),NOT(OR(M42&lt;$K$12,K42&gt;$M$12)))</f>
        <v>0</v>
      </c>
      <c r="N170" t="b">
        <f>AND((NOT(AND(O$36=$J$8,$D42=$J$9))),NOT(OR(P42&lt;$K$12,N42&gt;$M$12)))</f>
        <v>0</v>
      </c>
      <c r="Q170" t="b">
        <f>AND((NOT(AND(R$36=$J$8,$D42=$J$9))),NOT(OR(S42&lt;$K$12,Q42&gt;$M$12)))</f>
        <v>1</v>
      </c>
      <c r="T170" t="b">
        <f>AND((NOT(AND(U$36=$J$8,$D42=$J$9))),NOT(OR(V42&lt;$K$12,T42&gt;$M$12)))</f>
        <v>0</v>
      </c>
      <c r="W170" t="b">
        <f>AND((NOT(AND(X$36=$J$8,$D42=$J$9))),NOT(OR(Y42&lt;$K$12,W42&gt;$M$12)))</f>
        <v>0</v>
      </c>
      <c r="Z170" t="b">
        <f>AND((NOT(AND(AA$36=$J$8,$D42=$J$9))),NOT(OR(AB42&lt;$K$12,Z42&gt;$M$12)))</f>
        <v>0</v>
      </c>
      <c r="AC170" t="b">
        <f>AND((NOT(AND(AD$36=$J$8,$D42=$J$9))),NOT(OR(AE42&lt;$K$12,AC42&gt;$M$12)))</f>
        <v>0</v>
      </c>
    </row>
    <row r="171" spans="5:29" ht="12.75">
      <c r="E171" t="b">
        <f>AND((NOT(AND(F$36=$J$8,$D43=$J$9))),NOT(OR(G43&lt;$K$12,E43&gt;$M$12)))</f>
        <v>0</v>
      </c>
      <c r="H171" t="b">
        <f>AND((NOT(AND(I$36=$J$8,$D43=$J$9))),NOT(OR(J43&lt;$K$12,H43&gt;$M$12)))</f>
        <v>0</v>
      </c>
      <c r="K171" t="b">
        <f>AND((NOT(AND(L$36=$J$8,$D43=$J$9))),NOT(OR(M43&lt;$K$12,K43&gt;$M$12)))</f>
        <v>0</v>
      </c>
      <c r="N171" t="b">
        <f>AND((NOT(AND(O$36=$J$8,$D43=$J$9))),NOT(OR(P43&lt;$K$12,N43&gt;$M$12)))</f>
        <v>0</v>
      </c>
      <c r="Q171" t="b">
        <f>AND((NOT(AND(R$36=$J$8,$D43=$J$9))),NOT(OR(S43&lt;$K$12,Q43&gt;$M$12)))</f>
        <v>0</v>
      </c>
      <c r="T171" t="b">
        <f>AND((NOT(AND(U$36=$J$8,$D43=$J$9))),NOT(OR(V43&lt;$K$12,T43&gt;$M$12)))</f>
        <v>0</v>
      </c>
      <c r="W171" t="b">
        <f>AND((NOT(AND(X$36=$J$8,$D43=$J$9))),NOT(OR(Y43&lt;$K$12,W43&gt;$M$12)))</f>
        <v>0</v>
      </c>
      <c r="Z171" t="b">
        <f>AND((NOT(AND(AA$36=$J$8,$D43=$J$9))),NOT(OR(AB43&lt;$K$12,Z43&gt;$M$12)))</f>
        <v>0</v>
      </c>
      <c r="AC171" t="b">
        <f>AND((NOT(AND(AD$36=$J$8,$D43=$J$9))),NOT(OR(AE43&lt;$K$12,AC43&gt;$M$12)))</f>
        <v>0</v>
      </c>
    </row>
    <row r="172" spans="5:29" ht="12.75">
      <c r="E172" t="b">
        <f>AND((NOT(AND(F$36=$J$8,$D44=$J$9))),NOT(OR(G44&lt;$K$12,E44&gt;$M$12)))</f>
        <v>0</v>
      </c>
      <c r="H172" t="b">
        <f>AND((NOT(AND(I$36=$J$8,$D44=$J$9))),NOT(OR(J44&lt;$K$12,H44&gt;$M$12)))</f>
        <v>0</v>
      </c>
      <c r="K172" t="b">
        <f>AND((NOT(AND(L$36=$J$8,$D44=$J$9))),NOT(OR(M44&lt;$K$12,K44&gt;$M$12)))</f>
        <v>0</v>
      </c>
      <c r="N172" t="b">
        <f>AND((NOT(AND(O$36=$J$8,$D44=$J$9))),NOT(OR(P44&lt;$K$12,N44&gt;$M$12)))</f>
        <v>0</v>
      </c>
      <c r="Q172" t="b">
        <f>AND((NOT(AND(R$36=$J$8,$D44=$J$9))),NOT(OR(S44&lt;$K$12,Q44&gt;$M$12)))</f>
        <v>0</v>
      </c>
      <c r="T172" t="b">
        <f>AND((NOT(AND(U$36=$J$8,$D44=$J$9))),NOT(OR(V44&lt;$K$12,T44&gt;$M$12)))</f>
        <v>0</v>
      </c>
      <c r="W172" t="b">
        <f>AND((NOT(AND(X$36=$J$8,$D44=$J$9))),NOT(OR(Y44&lt;$K$12,W44&gt;$M$12)))</f>
        <v>0</v>
      </c>
      <c r="Z172" t="b">
        <f>AND((NOT(AND(AA$36=$J$8,$D44=$J$9))),NOT(OR(AB44&lt;$K$12,Z44&gt;$M$12)))</f>
        <v>0</v>
      </c>
      <c r="AC172" t="b">
        <f>AND((NOT(AND(AD$36=$J$8,$D44=$J$9))),NOT(OR(AE44&lt;$K$12,AC44&gt;$M$12)))</f>
        <v>0</v>
      </c>
    </row>
    <row r="173" spans="5:29" ht="12.75">
      <c r="E173" t="b">
        <f>AND((NOT(AND(F$36=$J$8,$D45=$J$9))),NOT(OR(G45&lt;$K$12,E45&gt;$M$12)))</f>
        <v>0</v>
      </c>
      <c r="H173" t="b">
        <f>AND((NOT(AND(I$36=$J$8,$D45=$J$9))),NOT(OR(J45&lt;$K$12,H45&gt;$M$12)))</f>
        <v>0</v>
      </c>
      <c r="K173" t="b">
        <f>AND((NOT(AND(L$36=$J$8,$D45=$J$9))),NOT(OR(M45&lt;$K$12,K45&gt;$M$12)))</f>
        <v>0</v>
      </c>
      <c r="N173" t="b">
        <f>AND((NOT(AND(O$36=$J$8,$D45=$J$9))),NOT(OR(P45&lt;$K$12,N45&gt;$M$12)))</f>
        <v>0</v>
      </c>
      <c r="Q173" t="b">
        <f>AND((NOT(AND(R$36=$J$8,$D45=$J$9))),NOT(OR(S45&lt;$K$12,Q45&gt;$M$12)))</f>
        <v>0</v>
      </c>
      <c r="T173" t="b">
        <f>AND((NOT(AND(U$36=$J$8,$D45=$J$9))),NOT(OR(V45&lt;$K$12,T45&gt;$M$12)))</f>
        <v>0</v>
      </c>
      <c r="W173" t="b">
        <f>AND((NOT(AND(X$36=$J$8,$D45=$J$9))),NOT(OR(Y45&lt;$K$12,W45&gt;$M$12)))</f>
        <v>0</v>
      </c>
      <c r="Z173" t="b">
        <f>AND((NOT(AND(AA$36=$J$8,$D45=$J$9))),NOT(OR(AB45&lt;$K$12,Z45&gt;$M$12)))</f>
        <v>0</v>
      </c>
      <c r="AC173" t="b">
        <f>AND((NOT(AND(AD$36=$J$8,$D45=$J$9))),NOT(OR(AE45&lt;$K$12,AC45&gt;$M$12)))</f>
        <v>0</v>
      </c>
    </row>
  </sheetData>
  <sheetProtection password="84FF" sheet="1" objects="1" scenarios="1"/>
  <conditionalFormatting sqref="AC23:AC31 H23:H31 K23:K31 N23:N31 Q23:Q31 T23:T31 W23:W31 Z23:Z31 E23:E31">
    <cfRule type="expression" priority="1" dxfId="3" stopIfTrue="1">
      <formula>AND(F$22=$J$8,$D23=$J$9)</formula>
    </cfRule>
    <cfRule type="expression" priority="2" dxfId="1" stopIfTrue="1">
      <formula>NOT(OR(G23&lt;$K$12,E23&gt;$M$12))</formula>
    </cfRule>
    <cfRule type="expression" priority="3" dxfId="2" stopIfTrue="1">
      <formula>NOT(OR(G23&lt;$K$11,E23&gt;$M$11))</formula>
    </cfRule>
  </conditionalFormatting>
  <conditionalFormatting sqref="G23:G31 J23:J31 M23:M31 P23:P31 S23:S31 V23:V31 Y23:Y31 AB23:AB31 AE23:AE31">
    <cfRule type="expression" priority="4" dxfId="3" stopIfTrue="1">
      <formula>AND(F$22=$J$8,$D23=$J$9)</formula>
    </cfRule>
    <cfRule type="expression" priority="5" dxfId="1" stopIfTrue="1">
      <formula>NOT(OR(G23&lt;$K$12,E23&gt;$M$12))</formula>
    </cfRule>
    <cfRule type="expression" priority="6" dxfId="2" stopIfTrue="1">
      <formula>NOT(OR(G23&lt;$K$11,E23&gt;$M$11))</formula>
    </cfRule>
  </conditionalFormatting>
  <conditionalFormatting sqref="E37:E45 H37:H45 K37:K45 N37:N45 Q37:Q45 T37:T45 W37:W45 Z37:Z45 AC37:AC45">
    <cfRule type="expression" priority="7" dxfId="0" stopIfTrue="1">
      <formula>AND(F$36=$J$8,$D37=$J$9)</formula>
    </cfRule>
    <cfRule type="expression" priority="8" dxfId="1" stopIfTrue="1">
      <formula>NOT(OR(G37&lt;$K$12,E37&gt;$M$12))</formula>
    </cfRule>
    <cfRule type="expression" priority="9" dxfId="2" stopIfTrue="1">
      <formula>NOT(OR(G37&lt;$K$11,E37&gt;$M$11))</formula>
    </cfRule>
  </conditionalFormatting>
  <conditionalFormatting sqref="G37:G45 J37:J45 M37:M45 P37:P45 S37:S45 V37:V45 Y37:Y45 AB37:AB45 AE37:AE45">
    <cfRule type="expression" priority="10" dxfId="3" stopIfTrue="1">
      <formula>AND(F$36=$J$8,$D37=$J$9)</formula>
    </cfRule>
    <cfRule type="expression" priority="11" dxfId="1" stopIfTrue="1">
      <formula>NOT(OR(G37&lt;$K$12,E37&gt;$M$12))</formula>
    </cfRule>
    <cfRule type="expression" priority="12" dxfId="2" stopIfTrue="1">
      <formula>NOT(OR(G37&lt;$K$11,E37&gt;$M$11))</formula>
    </cfRule>
  </conditionalFormatting>
  <printOptions/>
  <pageMargins left="0.75" right="0.75" top="1" bottom="1" header="0.5" footer="0.5"/>
  <pageSetup fitToHeight="1" fitToWidth="1" horizontalDpi="600" verticalDpi="600" orientation="landscape" paperSize="9" scale="6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Spur Search Calculator</dc:title>
  <dc:subject/>
  <dc:creator>The Professor</dc:creator>
  <cp:keywords/>
  <dc:description/>
  <cp:lastModifiedBy>vaf6063</cp:lastModifiedBy>
  <cp:lastPrinted>2004-11-17T03:23:42Z</cp:lastPrinted>
  <dcterms:created xsi:type="dcterms:W3CDTF">2004-09-01T18:14:28Z</dcterms:created>
  <dcterms:modified xsi:type="dcterms:W3CDTF">2005-02-24T00:29:21Z</dcterms:modified>
  <cp:category/>
  <cp:version/>
  <cp:contentType/>
  <cp:contentStatus/>
</cp:coreProperties>
</file>