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Heart equation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<sst xmlns="http://schemas.openxmlformats.org/spreadsheetml/2006/main" count="13" uniqueCount="13">
  <si>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C1</t>
  </si>
  <si>
    <t>C2</t>
  </si>
  <si>
    <t>C3</t>
  </si>
  <si>
    <t>c4</t>
  </si>
  <si>
    <t>phi</t>
  </si>
  <si>
    <t>x</t>
  </si>
  <si>
    <t>y</t>
  </si>
  <si>
    <t>-x</t>
  </si>
  <si>
    <t>s11mag</t>
  </si>
  <si>
    <t>ang</t>
  </si>
  <si>
    <t>S22mag</t>
  </si>
  <si>
    <t>s22ang</t>
  </si>
  <si>
    <r>
      <t>x = a (-φ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+ 40φ + 1200) sin(πφ/180), y = a (-φ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+ 40φ + 1200) cos(πφ/180)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</si>
</sst>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E+00"/>
    <numFmt numFmtId="165" formatCode="0.0"/>
    <numFmt numFmtId="166" formatCode="0.000"/>
    <numFmt numFmtId="167" formatCode="0.000E+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sz val="10"/>
      <color indexed="40"/>
      <name val="Arial"/>
      <family val="0"/>
    </font>
    <font>
      <b/>
      <vertAlign val="superscript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'Heart equation'!$K$17:$K$107</c:f>
              <c:numCache/>
            </c:numRef>
          </c:xVal>
          <c:yVal>
            <c:numRef>
              <c:f>'Heart equation'!$L$17:$L$107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'Heart equation'!$M$17:$M$107</c:f>
              <c:numCache/>
            </c:numRef>
          </c:xVal>
          <c:yVal>
            <c:numRef>
              <c:f>'Heart equation'!$L$17:$L$107</c:f>
              <c:numCache/>
            </c:numRef>
          </c:yVal>
          <c:smooth val="0"/>
        </c:ser>
        <c:axId val="34115050"/>
        <c:axId val="38599995"/>
      </c:scatterChart>
      <c:valAx>
        <c:axId val="34115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599995"/>
        <c:crosses val="autoZero"/>
        <c:crossBetween val="midCat"/>
        <c:dispUnits/>
      </c:valAx>
      <c:valAx>
        <c:axId val="385999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11505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152400</xdr:colOff>
      <xdr:row>4</xdr:row>
      <xdr:rowOff>76200</xdr:rowOff>
    </xdr:from>
    <xdr:to>
      <xdr:col>24</xdr:col>
      <xdr:colOff>552450</xdr:colOff>
      <xdr:row>31</xdr:row>
      <xdr:rowOff>57150</xdr:rowOff>
    </xdr:to>
    <xdr:graphicFrame>
      <xdr:nvGraphicFramePr>
        <xdr:cNvPr id="1" name="Chart 1"/>
        <xdr:cNvGraphicFramePr/>
      </xdr:nvGraphicFramePr>
      <xdr:xfrm>
        <a:off x="10515600" y="723900"/>
        <a:ext cx="46672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J9:Q107"/>
  <sheetViews>
    <sheetView tabSelected="1" workbookViewId="0" topLeftCell="I1">
      <selection activeCell="N6" sqref="N6"/>
    </sheetView>
  </sheetViews>
  <sheetFormatPr defaultColWidth="9.140625" defaultRowHeight="12.75"/>
  <sheetData>
    <row r="9" spans="11:12" ht="12.75">
      <c r="K9" t="s">
        <v>0</v>
      </c>
      <c r="L9">
        <v>100</v>
      </c>
    </row>
    <row r="10" spans="11:12" ht="12.75">
      <c r="K10" t="s">
        <v>1</v>
      </c>
      <c r="L10">
        <v>1200</v>
      </c>
    </row>
    <row r="11" spans="11:12" ht="12.75">
      <c r="K11" t="s">
        <v>2</v>
      </c>
      <c r="L11">
        <v>3E-05</v>
      </c>
    </row>
    <row r="12" spans="11:12" ht="12.75">
      <c r="K12" t="s">
        <v>3</v>
      </c>
      <c r="L12">
        <v>0.6</v>
      </c>
    </row>
    <row r="13" ht="12.75">
      <c r="J13" s="1"/>
    </row>
    <row r="14" ht="14.25">
      <c r="J14" s="2" t="s">
        <v>12</v>
      </c>
    </row>
    <row r="16" spans="10:17" ht="12.75">
      <c r="J16" t="s">
        <v>4</v>
      </c>
      <c r="K16" t="s">
        <v>5</v>
      </c>
      <c r="L16" t="s">
        <v>6</v>
      </c>
      <c r="M16" s="3" t="s">
        <v>7</v>
      </c>
      <c r="N16" t="s">
        <v>8</v>
      </c>
      <c r="O16" t="s">
        <v>9</v>
      </c>
      <c r="P16" t="s">
        <v>10</v>
      </c>
      <c r="Q16" t="s">
        <v>11</v>
      </c>
    </row>
    <row r="17" spans="10:17" ht="12.75">
      <c r="J17">
        <v>0</v>
      </c>
      <c r="K17">
        <f aca="true" t="shared" si="0" ref="K17:K80">$L$11*(-J17^2+$L$9*J17+$L$10)*SIN(PI()*J17/180)</f>
        <v>0</v>
      </c>
      <c r="L17">
        <f>$L$11*(-J17^2+$L$9*J17+$L$10)*COS(PI()*J17/180)+$L$12</f>
        <v>0.636</v>
      </c>
      <c r="M17">
        <f>-K17</f>
        <v>0</v>
      </c>
      <c r="N17">
        <f>(K17^2+L17^2)^0.5</f>
        <v>0.636</v>
      </c>
      <c r="O17">
        <f>ATAN2(K17,L17)*180/PI()</f>
        <v>90</v>
      </c>
      <c r="P17">
        <f>N17</f>
        <v>0.636</v>
      </c>
      <c r="Q17">
        <f>90-(O17-90)</f>
        <v>90</v>
      </c>
    </row>
    <row r="18" spans="10:17" ht="12.75">
      <c r="J18">
        <f>J17+2</f>
        <v>2</v>
      </c>
      <c r="K18">
        <f t="shared" si="0"/>
        <v>0.0014699668011093408</v>
      </c>
      <c r="L18">
        <f>$L$11*(-J18^2+$L$9*J18+$L$10)*COS(PI()*J18/180)+$L$12</f>
        <v>0.6420943416340443</v>
      </c>
      <c r="M18">
        <f>-K18</f>
        <v>-0.0014699668011093408</v>
      </c>
      <c r="N18">
        <f>(K18^2+L18^2)^0.5</f>
        <v>0.6420960242524892</v>
      </c>
      <c r="O18">
        <f>ATAN2(K18,L18)*180/PI()</f>
        <v>89.86883119640089</v>
      </c>
      <c r="P18">
        <f>N18</f>
        <v>0.6420960242524892</v>
      </c>
      <c r="Q18">
        <f>90-(O18-90)</f>
        <v>90.13116880359911</v>
      </c>
    </row>
    <row r="19" spans="10:17" ht="12.75">
      <c r="J19">
        <f aca="true" t="shared" si="1" ref="J19:J42">J18+2</f>
        <v>4</v>
      </c>
      <c r="K19">
        <f t="shared" si="0"/>
        <v>0.003381793847115195</v>
      </c>
      <c r="L19">
        <f aca="true" t="shared" si="2" ref="L19:L42">$L$11*(-J19^2+$L$9*J19+$L$10)*COS(PI()*J19/180)+$L$12</f>
        <v>0.6483619051565963</v>
      </c>
      <c r="M19">
        <f aca="true" t="shared" si="3" ref="M19:M42">-K19</f>
        <v>-0.003381793847115195</v>
      </c>
      <c r="N19">
        <f aca="true" t="shared" si="4" ref="N19:N42">(K19^2+L19^2)^0.5</f>
        <v>0.6483707246536626</v>
      </c>
      <c r="O19">
        <f aca="true" t="shared" si="5" ref="O19:O42">ATAN2(K19,L19)*180/PI()</f>
        <v>89.70115338985077</v>
      </c>
      <c r="P19">
        <f aca="true" t="shared" si="6" ref="P19:P42">N19</f>
        <v>0.6483707246536626</v>
      </c>
      <c r="Q19">
        <f aca="true" t="shared" si="7" ref="Q19:Q42">90-(O19-90)</f>
        <v>90.29884661014923</v>
      </c>
    </row>
    <row r="20" spans="10:17" ht="12.75">
      <c r="J20">
        <f t="shared" si="1"/>
        <v>6</v>
      </c>
      <c r="K20">
        <f t="shared" si="0"/>
        <v>0.005757427756782353</v>
      </c>
      <c r="L20">
        <f t="shared" si="2"/>
        <v>0.6547782659968845</v>
      </c>
      <c r="M20">
        <f t="shared" si="3"/>
        <v>-0.005757427756782353</v>
      </c>
      <c r="N20">
        <f t="shared" si="4"/>
        <v>0.6548035778737479</v>
      </c>
      <c r="O20">
        <f t="shared" si="5"/>
        <v>89.49621447857245</v>
      </c>
      <c r="P20">
        <f t="shared" si="6"/>
        <v>0.6548035778737479</v>
      </c>
      <c r="Q20">
        <f t="shared" si="7"/>
        <v>90.50378552142755</v>
      </c>
    </row>
    <row r="21" spans="10:17" ht="12.75">
      <c r="J21">
        <f t="shared" si="1"/>
        <v>8</v>
      </c>
      <c r="K21">
        <f t="shared" si="0"/>
        <v>0.008617598411447252</v>
      </c>
      <c r="L21">
        <f t="shared" si="2"/>
        <v>0.661317398816478</v>
      </c>
      <c r="M21">
        <f t="shared" si="3"/>
        <v>-0.008617598411447252</v>
      </c>
      <c r="N21">
        <f t="shared" si="4"/>
        <v>0.6613735442091508</v>
      </c>
      <c r="O21">
        <f t="shared" si="5"/>
        <v>89.25342343189389</v>
      </c>
      <c r="P21">
        <f t="shared" si="6"/>
        <v>0.6613735442091508</v>
      </c>
      <c r="Q21">
        <f t="shared" si="7"/>
        <v>90.74657656810611</v>
      </c>
    </row>
    <row r="22" spans="10:17" ht="12.75">
      <c r="J22">
        <f t="shared" si="1"/>
        <v>10</v>
      </c>
      <c r="K22">
        <f t="shared" si="0"/>
        <v>0.011981724259018193</v>
      </c>
      <c r="L22">
        <f t="shared" si="2"/>
        <v>0.6679517349578423</v>
      </c>
      <c r="M22">
        <f t="shared" si="3"/>
        <v>-0.011981724259018193</v>
      </c>
      <c r="N22">
        <f t="shared" si="4"/>
        <v>0.6680591904535187</v>
      </c>
      <c r="O22">
        <f t="shared" si="5"/>
        <v>88.97233800410763</v>
      </c>
      <c r="P22">
        <f t="shared" si="6"/>
        <v>0.6680591904535187</v>
      </c>
      <c r="Q22">
        <f t="shared" si="7"/>
        <v>91.02766199589237</v>
      </c>
    </row>
    <row r="23" spans="10:17" ht="12.75">
      <c r="J23">
        <f t="shared" si="1"/>
        <v>12</v>
      </c>
      <c r="K23">
        <f t="shared" si="0"/>
        <v>0.01586782024321139</v>
      </c>
      <c r="L23">
        <f t="shared" si="2"/>
        <v>0.674652224888004</v>
      </c>
      <c r="M23">
        <f t="shared" si="3"/>
        <v>-0.01586782024321139</v>
      </c>
      <c r="N23">
        <f t="shared" si="4"/>
        <v>0.6748388046530851</v>
      </c>
      <c r="O23">
        <f t="shared" si="5"/>
        <v>88.65265168324488</v>
      </c>
      <c r="P23">
        <f t="shared" si="6"/>
        <v>0.6748388046530851</v>
      </c>
      <c r="Q23">
        <f t="shared" si="7"/>
        <v>91.34734831675512</v>
      </c>
    </row>
    <row r="24" spans="10:17" ht="12.75">
      <c r="J24">
        <f t="shared" si="1"/>
        <v>14</v>
      </c>
      <c r="K24">
        <f t="shared" si="0"/>
        <v>0.020292408602900127</v>
      </c>
      <c r="L24">
        <f t="shared" si="2"/>
        <v>0.6813884055200305</v>
      </c>
      <c r="M24">
        <f t="shared" si="3"/>
        <v>-0.020292408602900127</v>
      </c>
      <c r="N24">
        <f t="shared" si="4"/>
        <v>0.6816905023718878</v>
      </c>
      <c r="O24">
        <f t="shared" si="5"/>
        <v>88.29418021170433</v>
      </c>
      <c r="P24">
        <f t="shared" si="6"/>
        <v>0.6816905023718878</v>
      </c>
      <c r="Q24">
        <f t="shared" si="7"/>
        <v>91.70581978829567</v>
      </c>
    </row>
    <row r="25" spans="10:17" ht="12.75">
      <c r="J25">
        <f t="shared" si="1"/>
        <v>16</v>
      </c>
      <c r="K25">
        <f t="shared" si="0"/>
        <v>0.025270432781302483</v>
      </c>
      <c r="L25">
        <f t="shared" si="2"/>
        <v>0.6881284722836251</v>
      </c>
      <c r="M25">
        <f t="shared" si="3"/>
        <v>-0.025270432781302483</v>
      </c>
      <c r="N25">
        <f t="shared" si="4"/>
        <v>0.6885923243402805</v>
      </c>
      <c r="O25">
        <f t="shared" si="5"/>
        <v>87.89684797223265</v>
      </c>
      <c r="P25">
        <f t="shared" si="6"/>
        <v>0.6885923243402805</v>
      </c>
      <c r="Q25">
        <f t="shared" si="7"/>
        <v>92.10315202776735</v>
      </c>
    </row>
    <row r="26" spans="10:17" ht="12.75">
      <c r="J26">
        <f t="shared" si="1"/>
        <v>18</v>
      </c>
      <c r="K26">
        <f t="shared" si="0"/>
        <v>0.030815174679069756</v>
      </c>
      <c r="L26">
        <f t="shared" si="2"/>
        <v>0.6948393558049527</v>
      </c>
      <c r="M26">
        <f t="shared" si="3"/>
        <v>-0.030815174679069756</v>
      </c>
      <c r="N26">
        <f t="shared" si="4"/>
        <v>0.6955223255697428</v>
      </c>
      <c r="O26">
        <f t="shared" si="5"/>
        <v>87.46067448710866</v>
      </c>
      <c r="P26">
        <f t="shared" si="6"/>
        <v>0.6955223255697428</v>
      </c>
      <c r="Q26">
        <f t="shared" si="7"/>
        <v>92.53932551289134</v>
      </c>
    </row>
    <row r="27" spans="10:17" ht="12.75">
      <c r="J27">
        <f t="shared" si="1"/>
        <v>20</v>
      </c>
      <c r="K27">
        <f t="shared" si="0"/>
        <v>0.03693817547917222</v>
      </c>
      <c r="L27">
        <f t="shared" si="2"/>
        <v>0.7014868030448781</v>
      </c>
      <c r="M27">
        <f t="shared" si="3"/>
        <v>-0.03693817547917222</v>
      </c>
      <c r="N27">
        <f t="shared" si="4"/>
        <v>0.7024586561882868</v>
      </c>
      <c r="O27">
        <f t="shared" si="5"/>
        <v>86.98576123289725</v>
      </c>
      <c r="P27">
        <f t="shared" si="6"/>
        <v>0.7024586561882868</v>
      </c>
      <c r="Q27">
        <f t="shared" si="7"/>
        <v>93.01423876710275</v>
      </c>
    </row>
    <row r="28" spans="10:17" ht="12.75">
      <c r="J28">
        <f t="shared" si="1"/>
        <v>22</v>
      </c>
      <c r="K28">
        <f t="shared" si="0"/>
        <v>0.043649160264822066</v>
      </c>
      <c r="L28">
        <f t="shared" si="2"/>
        <v>0.7080354627341221</v>
      </c>
      <c r="M28">
        <f t="shared" si="3"/>
        <v>-0.043649160264822066</v>
      </c>
      <c r="N28">
        <f t="shared" si="4"/>
        <v>0.7093796343855289</v>
      </c>
      <c r="O28">
        <f t="shared" si="5"/>
        <v>86.47227892963446</v>
      </c>
      <c r="P28">
        <f t="shared" si="6"/>
        <v>0.7093796343855289</v>
      </c>
      <c r="Q28">
        <f t="shared" si="7"/>
        <v>93.52772107036554</v>
      </c>
    </row>
    <row r="29" spans="10:17" ht="12.75">
      <c r="J29">
        <f t="shared" si="1"/>
        <v>24</v>
      </c>
      <c r="K29">
        <f t="shared" si="0"/>
        <v>0.05095596664453624</v>
      </c>
      <c r="L29">
        <f t="shared" si="2"/>
        <v>0.714448974933465</v>
      </c>
      <c r="M29">
        <f t="shared" si="3"/>
        <v>-0.05095596664453624</v>
      </c>
      <c r="N29">
        <f t="shared" si="4"/>
        <v>0.7162638119576878</v>
      </c>
      <c r="O29">
        <f t="shared" si="5"/>
        <v>85.92045542308776</v>
      </c>
      <c r="P29">
        <f t="shared" si="6"/>
        <v>0.7162638119576878</v>
      </c>
      <c r="Q29">
        <f t="shared" si="7"/>
        <v>94.07954457691224</v>
      </c>
    </row>
    <row r="30" spans="10:17" ht="12.75">
      <c r="J30">
        <f t="shared" si="1"/>
        <v>26</v>
      </c>
      <c r="K30">
        <f t="shared" si="0"/>
        <v>0.058864477590837315</v>
      </c>
      <c r="L30">
        <f t="shared" si="2"/>
        <v>0.7206900645370521</v>
      </c>
      <c r="M30">
        <f t="shared" si="3"/>
        <v>-0.058864477590837315</v>
      </c>
      <c r="N30">
        <f t="shared" si="4"/>
        <v>0.7230900330141901</v>
      </c>
      <c r="O30">
        <f t="shared" si="5"/>
        <v>85.33056424264255</v>
      </c>
      <c r="P30">
        <f t="shared" si="6"/>
        <v>0.7230900330141901</v>
      </c>
      <c r="Q30">
        <f t="shared" si="7"/>
        <v>94.66943575735745</v>
      </c>
    </row>
    <row r="31" spans="10:17" ht="12.75">
      <c r="J31">
        <f t="shared" si="1"/>
        <v>28</v>
      </c>
      <c r="K31">
        <f t="shared" si="0"/>
        <v>0.06737855869103106</v>
      </c>
      <c r="L31">
        <f t="shared" si="2"/>
        <v>0.7267206385271132</v>
      </c>
      <c r="M31">
        <f t="shared" si="3"/>
        <v>-0.06737855869103106</v>
      </c>
      <c r="N31">
        <f t="shared" si="4"/>
        <v>0.7298374864533446</v>
      </c>
      <c r="O31">
        <f t="shared" si="5"/>
        <v>84.70291388584702</v>
      </c>
      <c r="P31">
        <f t="shared" si="6"/>
        <v>0.7298374864533446</v>
      </c>
      <c r="Q31">
        <f t="shared" si="7"/>
        <v>95.29708611415298</v>
      </c>
    </row>
    <row r="32" spans="10:17" ht="12.75">
      <c r="J32">
        <f t="shared" si="1"/>
        <v>30</v>
      </c>
      <c r="K32">
        <f t="shared" si="0"/>
        <v>0.07649999999999998</v>
      </c>
      <c r="L32">
        <f t="shared" si="2"/>
        <v>0.7325018867790191</v>
      </c>
      <c r="M32">
        <f t="shared" si="3"/>
        <v>-0.07649999999999998</v>
      </c>
      <c r="N32">
        <f t="shared" si="4"/>
        <v>0.7364857528389961</v>
      </c>
      <c r="O32">
        <f t="shared" si="5"/>
        <v>84.03783785382677</v>
      </c>
      <c r="P32">
        <f t="shared" si="6"/>
        <v>0.7364857528389961</v>
      </c>
      <c r="Q32">
        <f t="shared" si="7"/>
        <v>95.96216214617323</v>
      </c>
    </row>
    <row r="33" spans="10:17" ht="12.75">
      <c r="J33">
        <f t="shared" si="1"/>
        <v>32</v>
      </c>
      <c r="K33">
        <f t="shared" si="0"/>
        <v>0.0862284626760271</v>
      </c>
      <c r="L33">
        <f t="shared" si="2"/>
        <v>0.7379943862065736</v>
      </c>
      <c r="M33">
        <f t="shared" si="3"/>
        <v>-0.0862284626760271</v>
      </c>
      <c r="N33">
        <f t="shared" si="4"/>
        <v>0.7430148463172781</v>
      </c>
      <c r="O33">
        <f t="shared" si="5"/>
        <v>83.3356854395482</v>
      </c>
      <c r="P33">
        <f t="shared" si="6"/>
        <v>0.7430148463172781</v>
      </c>
      <c r="Q33">
        <f t="shared" si="7"/>
        <v>96.6643145604518</v>
      </c>
    </row>
    <row r="34" spans="10:17" ht="12.75">
      <c r="J34">
        <f t="shared" si="1"/>
        <v>34</v>
      </c>
      <c r="K34">
        <f t="shared" si="0"/>
        <v>0.09656143057132857</v>
      </c>
      <c r="L34">
        <f t="shared" si="2"/>
        <v>0.7431582080288046</v>
      </c>
      <c r="M34">
        <f t="shared" si="3"/>
        <v>-0.09656143057132857</v>
      </c>
      <c r="N34">
        <f t="shared" si="4"/>
        <v>0.7494052522064183</v>
      </c>
      <c r="O34">
        <f t="shared" si="5"/>
        <v>82.5968132529838</v>
      </c>
      <c r="P34">
        <f t="shared" si="6"/>
        <v>0.7494052522064183</v>
      </c>
      <c r="Q34">
        <f t="shared" si="7"/>
        <v>97.4031867470162</v>
      </c>
    </row>
    <row r="35" spans="10:17" ht="12.75">
      <c r="J35">
        <f t="shared" si="1"/>
        <v>36</v>
      </c>
      <c r="K35">
        <f t="shared" si="0"/>
        <v>0.1074941669392475</v>
      </c>
      <c r="L35">
        <f t="shared" si="2"/>
        <v>0.7479530279312904</v>
      </c>
      <c r="M35">
        <f t="shared" si="3"/>
        <v>-0.1074941669392475</v>
      </c>
      <c r="N35">
        <f t="shared" si="4"/>
        <v>0.7556379608764692</v>
      </c>
      <c r="O35">
        <f t="shared" si="5"/>
        <v>81.82157745321697</v>
      </c>
      <c r="P35">
        <f t="shared" si="6"/>
        <v>0.7556379608764692</v>
      </c>
      <c r="Q35">
        <f t="shared" si="7"/>
        <v>98.17842254678303</v>
      </c>
    </row>
    <row r="36" spans="10:17" ht="12.75">
      <c r="J36">
        <f t="shared" si="1"/>
        <v>38</v>
      </c>
      <c r="K36">
        <f t="shared" si="0"/>
        <v>0.11901967640995624</v>
      </c>
      <c r="L36">
        <f t="shared" si="2"/>
        <v>0.7523382388872515</v>
      </c>
      <c r="M36">
        <f t="shared" si="3"/>
        <v>-0.11901967640995624</v>
      </c>
      <c r="N36">
        <f t="shared" si="4"/>
        <v>0.7616944985128236</v>
      </c>
      <c r="O36">
        <f t="shared" si="5"/>
        <v>81.01032664696925</v>
      </c>
      <c r="P36">
        <f t="shared" si="6"/>
        <v>0.7616944985128236</v>
      </c>
      <c r="Q36">
        <f t="shared" si="7"/>
        <v>98.98967335303075</v>
      </c>
    </row>
    <row r="37" spans="10:17" ht="12.75">
      <c r="J37">
        <f t="shared" si="1"/>
        <v>40</v>
      </c>
      <c r="K37">
        <f t="shared" si="0"/>
        <v>0.13112867237605402</v>
      </c>
      <c r="L37">
        <f t="shared" si="2"/>
        <v>0.7562730663962716</v>
      </c>
      <c r="M37">
        <f t="shared" si="3"/>
        <v>-0.13112867237605402</v>
      </c>
      <c r="N37">
        <f t="shared" si="4"/>
        <v>0.7675569553300432</v>
      </c>
      <c r="O37">
        <f t="shared" si="5"/>
        <v>80.16339540546201</v>
      </c>
      <c r="P37">
        <f t="shared" si="6"/>
        <v>0.7675569553300432</v>
      </c>
      <c r="Q37">
        <f t="shared" si="7"/>
        <v>99.83660459453799</v>
      </c>
    </row>
    <row r="38" spans="10:17" ht="12.75">
      <c r="J38">
        <f t="shared" si="1"/>
        <v>42</v>
      </c>
      <c r="K38">
        <f t="shared" si="0"/>
        <v>0.1438095499186458</v>
      </c>
      <c r="L38">
        <f t="shared" si="2"/>
        <v>0.7597166858916016</v>
      </c>
      <c r="M38">
        <f t="shared" si="3"/>
        <v>-0.1438095499186458</v>
      </c>
      <c r="N38">
        <f t="shared" si="4"/>
        <v>0.7732080117729782</v>
      </c>
      <c r="O38">
        <f t="shared" si="5"/>
        <v>79.28109834647007</v>
      </c>
      <c r="P38">
        <f t="shared" si="6"/>
        <v>0.7732080117729782</v>
      </c>
      <c r="Q38">
        <f t="shared" si="7"/>
        <v>100.71890165352993</v>
      </c>
    </row>
    <row r="39" spans="10:17" ht="12.75">
      <c r="J39">
        <f t="shared" si="1"/>
        <v>44</v>
      </c>
      <c r="K39">
        <f t="shared" si="0"/>
        <v>0.1570483643933701</v>
      </c>
      <c r="L39">
        <f t="shared" si="2"/>
        <v>0.7626283420605622</v>
      </c>
      <c r="M39">
        <f t="shared" si="3"/>
        <v>-0.1570483643933701</v>
      </c>
      <c r="N39">
        <f t="shared" si="4"/>
        <v>0.7786309632121462</v>
      </c>
      <c r="O39">
        <f t="shared" si="5"/>
        <v>78.36372472544676</v>
      </c>
      <c r="P39">
        <f t="shared" si="6"/>
        <v>0.7786309632121462</v>
      </c>
      <c r="Q39">
        <f t="shared" si="7"/>
        <v>101.63627527455324</v>
      </c>
    </row>
    <row r="40" spans="10:17" ht="12.75">
      <c r="J40">
        <f t="shared" si="1"/>
        <v>46</v>
      </c>
      <c r="K40">
        <f t="shared" si="0"/>
        <v>0.17082881578442285</v>
      </c>
      <c r="L40">
        <f t="shared" si="2"/>
        <v>0.7649674698166027</v>
      </c>
      <c r="M40">
        <f t="shared" si="3"/>
        <v>-0.17082881578442285</v>
      </c>
      <c r="N40">
        <f t="shared" si="4"/>
        <v>0.7838097436112434</v>
      </c>
      <c r="O40">
        <f t="shared" si="5"/>
        <v>77.4115334782981</v>
      </c>
      <c r="P40">
        <f t="shared" si="6"/>
        <v>0.7838097436112434</v>
      </c>
      <c r="Q40">
        <f t="shared" si="7"/>
        <v>102.5884665217019</v>
      </c>
    </row>
    <row r="41" spans="10:17" ht="12.75">
      <c r="J41">
        <f t="shared" si="1"/>
        <v>48</v>
      </c>
      <c r="K41">
        <f t="shared" si="0"/>
        <v>0.18513223892292843</v>
      </c>
      <c r="L41">
        <f t="shared" si="2"/>
        <v>0.7666938166561188</v>
      </c>
      <c r="M41">
        <f t="shared" si="3"/>
        <v>-0.18513223892292843</v>
      </c>
      <c r="N41">
        <f t="shared" si="4"/>
        <v>0.7887289486175478</v>
      </c>
      <c r="O41">
        <f t="shared" si="5"/>
        <v>76.42474865840491</v>
      </c>
      <c r="P41">
        <f t="shared" si="6"/>
        <v>0.7887289486175478</v>
      </c>
      <c r="Q41">
        <f t="shared" si="7"/>
        <v>103.57525134159509</v>
      </c>
    </row>
    <row r="42" spans="10:17" ht="12.75">
      <c r="J42">
        <f t="shared" si="1"/>
        <v>50</v>
      </c>
      <c r="K42">
        <f t="shared" si="0"/>
        <v>0.19993759965405328</v>
      </c>
      <c r="L42">
        <f t="shared" si="2"/>
        <v>0.7677675661281868</v>
      </c>
      <c r="M42">
        <f t="shared" si="3"/>
        <v>-0.19993759965405328</v>
      </c>
      <c r="N42">
        <f t="shared" si="4"/>
        <v>0.7933738585016676</v>
      </c>
      <c r="O42">
        <f t="shared" si="5"/>
        <v>75.4035552115351</v>
      </c>
      <c r="P42">
        <f t="shared" si="6"/>
        <v>0.7933738585016676</v>
      </c>
      <c r="Q42">
        <f t="shared" si="7"/>
        <v>104.5964447884649</v>
      </c>
    </row>
    <row r="43" spans="10:17" ht="12.75">
      <c r="J43">
        <f aca="true" t="shared" si="8" ref="J43:J77">J42+2</f>
        <v>52</v>
      </c>
      <c r="K43">
        <f t="shared" si="0"/>
        <v>0.21522149702506793</v>
      </c>
      <c r="L43">
        <f aca="true" t="shared" si="9" ref="L43:L77">$L$11*(-J43^2+$L$9*J43+$L$10)*COS(PI()*J43/180)+$L$12</f>
        <v>0.7681494621409438</v>
      </c>
      <c r="M43">
        <f aca="true" t="shared" si="10" ref="M43:M77">-K43</f>
        <v>-0.21522149702506793</v>
      </c>
      <c r="N43">
        <f aca="true" t="shared" si="11" ref="N43:N77">(K43^2+L43^2)^0.5</f>
        <v>0.7977304613521616</v>
      </c>
      <c r="O43">
        <f aca="true" t="shared" si="12" ref="O43:O77">ATAN2(K43,L43)*180/PI()</f>
        <v>74.34809503410222</v>
      </c>
      <c r="P43">
        <f aca="true" t="shared" si="13" ref="P43:P77">N43</f>
        <v>0.7977304613521616</v>
      </c>
      <c r="Q43">
        <f aca="true" t="shared" si="14" ref="Q43:Q77">90-(O43-90)</f>
        <v>105.65190496589778</v>
      </c>
    </row>
    <row r="44" spans="10:17" ht="12.75">
      <c r="J44">
        <f t="shared" si="8"/>
        <v>54</v>
      </c>
      <c r="K44">
        <f t="shared" si="0"/>
        <v>0.23095817155416</v>
      </c>
      <c r="L44">
        <f t="shared" si="9"/>
        <v>0.7678009338244552</v>
      </c>
      <c r="M44">
        <f t="shared" si="10"/>
        <v>-0.23095817155416</v>
      </c>
      <c r="N44">
        <f t="shared" si="11"/>
        <v>0.8017854769134611</v>
      </c>
      <c r="O44">
        <f t="shared" si="12"/>
        <v>73.25846326260923</v>
      </c>
      <c r="P44">
        <f t="shared" si="13"/>
        <v>0.8017854769134611</v>
      </c>
      <c r="Q44">
        <f t="shared" si="14"/>
        <v>106.74153673739077</v>
      </c>
    </row>
    <row r="45" spans="10:17" ht="12.75">
      <c r="J45">
        <f t="shared" si="8"/>
        <v>56</v>
      </c>
      <c r="K45">
        <f t="shared" si="0"/>
        <v>0.24711951962720685</v>
      </c>
      <c r="L45">
        <f t="shared" si="9"/>
        <v>0.7666842206665602</v>
      </c>
      <c r="M45">
        <f t="shared" si="10"/>
        <v>-0.24711951962720685</v>
      </c>
      <c r="N45">
        <f t="shared" si="11"/>
        <v>0.805526381442515</v>
      </c>
      <c r="O45">
        <f t="shared" si="12"/>
        <v>72.13470474491395</v>
      </c>
      <c r="P45">
        <f t="shared" si="13"/>
        <v>0.805526381442515</v>
      </c>
      <c r="Q45">
        <f t="shared" si="14"/>
        <v>107.86529525508605</v>
      </c>
    </row>
    <row r="46" spans="10:17" ht="12.75">
      <c r="J46">
        <f t="shared" si="8"/>
        <v>58</v>
      </c>
      <c r="K46">
        <f t="shared" si="0"/>
        <v>0.263675114056956</v>
      </c>
      <c r="L46">
        <f t="shared" si="9"/>
        <v>0.7647624976353881</v>
      </c>
      <c r="M46">
        <f t="shared" si="10"/>
        <v>-0.263675114056956</v>
      </c>
      <c r="N46">
        <f t="shared" si="11"/>
        <v>0.808941433950855</v>
      </c>
      <c r="O46">
        <f t="shared" si="12"/>
        <v>70.97681064705151</v>
      </c>
      <c r="P46">
        <f t="shared" si="13"/>
        <v>0.808941433950855</v>
      </c>
      <c r="Q46">
        <f t="shared" si="14"/>
        <v>109.02318935294849</v>
      </c>
    </row>
    <row r="47" spans="10:17" ht="12.75">
      <c r="J47">
        <f t="shared" si="8"/>
        <v>60</v>
      </c>
      <c r="K47">
        <f t="shared" si="0"/>
        <v>0.28059223082615814</v>
      </c>
      <c r="L47">
        <f t="shared" si="9"/>
        <v>0.762</v>
      </c>
      <c r="M47">
        <f t="shared" si="10"/>
        <v>-0.28059223082615814</v>
      </c>
      <c r="N47">
        <f t="shared" si="11"/>
        <v>0.8120197041944242</v>
      </c>
      <c r="O47">
        <f t="shared" si="12"/>
        <v>69.78471515267911</v>
      </c>
      <c r="P47">
        <f t="shared" si="13"/>
        <v>0.8120197041944242</v>
      </c>
      <c r="Q47">
        <f t="shared" si="14"/>
        <v>110.21528484732089</v>
      </c>
    </row>
    <row r="48" spans="10:17" ht="12.75">
      <c r="J48">
        <f t="shared" si="8"/>
        <v>62</v>
      </c>
      <c r="K48">
        <f t="shared" si="0"/>
        <v>0.29783588202317324</v>
      </c>
      <c r="L48">
        <f t="shared" si="9"/>
        <v>0.7583621475589367</v>
      </c>
      <c r="M48">
        <f t="shared" si="10"/>
        <v>-0.29783588202317324</v>
      </c>
      <c r="N48">
        <f t="shared" si="11"/>
        <v>0.8147511027735551</v>
      </c>
      <c r="O48">
        <f t="shared" si="12"/>
        <v>68.55829221573379</v>
      </c>
      <c r="P48">
        <f t="shared" si="13"/>
        <v>0.8147511027735551</v>
      </c>
      <c r="Q48">
        <f t="shared" si="14"/>
        <v>111.44170778426621</v>
      </c>
    </row>
    <row r="49" spans="10:17" ht="12.75">
      <c r="J49">
        <f t="shared" si="8"/>
        <v>64</v>
      </c>
      <c r="K49">
        <f t="shared" si="0"/>
        <v>0.31536885496545175</v>
      </c>
      <c r="L49">
        <f t="shared" si="9"/>
        <v>0.7538156679853515</v>
      </c>
      <c r="M49">
        <f t="shared" si="10"/>
        <v>-0.31536885496545175</v>
      </c>
      <c r="N49">
        <f t="shared" si="11"/>
        <v>0.8171264137099118</v>
      </c>
      <c r="O49">
        <f t="shared" si="12"/>
        <v>67.29735233061709</v>
      </c>
      <c r="P49">
        <f t="shared" si="13"/>
        <v>0.8171264137099118</v>
      </c>
      <c r="Q49">
        <f t="shared" si="14"/>
        <v>112.70264766938291</v>
      </c>
    </row>
    <row r="50" spans="10:17" ht="12.75">
      <c r="J50">
        <f t="shared" si="8"/>
        <v>66</v>
      </c>
      <c r="K50">
        <f t="shared" si="0"/>
        <v>0.33315175749310366</v>
      </c>
      <c r="L50">
        <f t="shared" si="9"/>
        <v>0.7483287189968828</v>
      </c>
      <c r="M50">
        <f t="shared" si="10"/>
        <v>-0.33315175749310366</v>
      </c>
      <c r="N50">
        <f t="shared" si="11"/>
        <v>0.8191373298759246</v>
      </c>
      <c r="O50">
        <f t="shared" si="12"/>
        <v>66.00163928817598</v>
      </c>
      <c r="P50">
        <f t="shared" si="13"/>
        <v>0.8191373298759246</v>
      </c>
      <c r="Q50">
        <f t="shared" si="14"/>
        <v>113.99836071182402</v>
      </c>
    </row>
    <row r="51" spans="10:17" ht="12.75">
      <c r="J51">
        <f t="shared" si="8"/>
        <v>68</v>
      </c>
      <c r="K51">
        <f t="shared" si="0"/>
        <v>0.3511430694015337</v>
      </c>
      <c r="L51">
        <f t="shared" si="9"/>
        <v>0.7418710090584741</v>
      </c>
      <c r="M51">
        <f t="shared" si="10"/>
        <v>-0.3511430694015337</v>
      </c>
      <c r="N51">
        <f t="shared" si="11"/>
        <v>0.8207764916651603</v>
      </c>
      <c r="O51">
        <f t="shared" si="12"/>
        <v>64.67082689000729</v>
      </c>
      <c r="P51">
        <f t="shared" si="13"/>
        <v>0.8207764916651603</v>
      </c>
      <c r="Q51">
        <f t="shared" si="14"/>
        <v>115.32917310999271</v>
      </c>
    </row>
    <row r="52" spans="10:17" ht="12.75">
      <c r="J52">
        <f t="shared" si="8"/>
        <v>70</v>
      </c>
      <c r="K52">
        <f t="shared" si="0"/>
        <v>0.36929919996886196</v>
      </c>
      <c r="L52">
        <f t="shared" si="9"/>
        <v>0.7344139163269878</v>
      </c>
      <c r="M52">
        <f t="shared" si="10"/>
        <v>-0.36929919996886196</v>
      </c>
      <c r="N52">
        <f t="shared" si="11"/>
        <v>0.8220375293089637</v>
      </c>
      <c r="O52">
        <f t="shared" si="12"/>
        <v>63.30451559827781</v>
      </c>
      <c r="P52">
        <f t="shared" si="13"/>
        <v>0.8220375293089637</v>
      </c>
      <c r="Q52">
        <f t="shared" si="14"/>
        <v>116.69548440172218</v>
      </c>
    </row>
    <row r="53" spans="10:17" ht="12.75">
      <c r="J53">
        <f t="shared" si="8"/>
        <v>72</v>
      </c>
      <c r="K53">
        <f t="shared" si="0"/>
        <v>0.38757455152060094</v>
      </c>
      <c r="L53">
        <f t="shared" si="9"/>
        <v>0.7259306055476785</v>
      </c>
      <c r="M53">
        <f t="shared" si="10"/>
        <v>-0.38757455152060094</v>
      </c>
      <c r="N53">
        <f t="shared" si="11"/>
        <v>0.8229151092653568</v>
      </c>
      <c r="O53">
        <f t="shared" si="12"/>
        <v>61.90222910346769</v>
      </c>
      <c r="P53">
        <f t="shared" si="13"/>
        <v>0.8229151092653568</v>
      </c>
      <c r="Q53">
        <f t="shared" si="14"/>
        <v>118.09777089653231</v>
      </c>
    </row>
    <row r="54" spans="10:17" ht="12.75">
      <c r="J54">
        <f t="shared" si="8"/>
        <v>74</v>
      </c>
      <c r="K54">
        <f t="shared" si="0"/>
        <v>0.4059215889608333</v>
      </c>
      <c r="L54">
        <f t="shared" si="9"/>
        <v>0.7163961426144023</v>
      </c>
      <c r="M54">
        <f t="shared" si="10"/>
        <v>-0.4059215889608333</v>
      </c>
      <c r="N54">
        <f t="shared" si="11"/>
        <v>0.8234049851302109</v>
      </c>
      <c r="O54">
        <f t="shared" si="12"/>
        <v>60.4634107983926</v>
      </c>
      <c r="P54">
        <f t="shared" si="13"/>
        <v>0.8234049851302109</v>
      </c>
      <c r="Q54">
        <f t="shared" si="14"/>
        <v>119.5365892016074</v>
      </c>
    </row>
    <row r="55" spans="10:17" ht="12.75">
      <c r="J55">
        <f t="shared" si="8"/>
        <v>76</v>
      </c>
      <c r="K55">
        <f t="shared" si="0"/>
        <v>0.42429091518596773</v>
      </c>
      <c r="L55">
        <f t="shared" si="9"/>
        <v>0.7057876065078228</v>
      </c>
      <c r="M55">
        <f t="shared" si="10"/>
        <v>-0.42429091518596773</v>
      </c>
      <c r="N55">
        <f t="shared" si="11"/>
        <v>0.8235040535476358</v>
      </c>
      <c r="O55">
        <f t="shared" si="12"/>
        <v>58.9874201537705</v>
      </c>
      <c r="P55">
        <f t="shared" si="13"/>
        <v>0.8235040535476358</v>
      </c>
      <c r="Q55">
        <f t="shared" si="14"/>
        <v>121.0125798462295</v>
      </c>
    </row>
    <row r="56" spans="10:17" ht="12.75">
      <c r="J56">
        <f t="shared" si="8"/>
        <v>78</v>
      </c>
      <c r="K56">
        <f t="shared" si="0"/>
        <v>0.44263135228406175</v>
      </c>
      <c r="L56">
        <f t="shared" si="9"/>
        <v>0.6940841983288525</v>
      </c>
      <c r="M56">
        <f t="shared" si="10"/>
        <v>-0.44263135228406175</v>
      </c>
      <c r="N56">
        <f t="shared" si="11"/>
        <v>0.8232104156256911</v>
      </c>
      <c r="O56">
        <f t="shared" si="12"/>
        <v>57.47352899875409</v>
      </c>
      <c r="P56">
        <f t="shared" si="13"/>
        <v>0.8232104156256911</v>
      </c>
      <c r="Q56">
        <f t="shared" si="14"/>
        <v>122.52647100124591</v>
      </c>
    </row>
    <row r="57" spans="10:17" ht="12.75">
      <c r="J57">
        <f t="shared" si="8"/>
        <v>80</v>
      </c>
      <c r="K57">
        <f t="shared" si="0"/>
        <v>0.4608900284097134</v>
      </c>
      <c r="L57">
        <f t="shared" si="9"/>
        <v>0.6812673471481234</v>
      </c>
      <c r="M57">
        <f t="shared" si="10"/>
        <v>-0.4608900284097134</v>
      </c>
      <c r="N57">
        <f t="shared" si="11"/>
        <v>0.822523444393987</v>
      </c>
      <c r="O57">
        <f t="shared" si="12"/>
        <v>55.92091771958541</v>
      </c>
      <c r="P57">
        <f t="shared" si="13"/>
        <v>0.822523444393987</v>
      </c>
      <c r="Q57">
        <f t="shared" si="14"/>
        <v>124.07908228041458</v>
      </c>
    </row>
    <row r="58" spans="10:17" ht="12.75">
      <c r="J58">
        <f t="shared" si="8"/>
        <v>82</v>
      </c>
      <c r="K58">
        <f t="shared" si="0"/>
        <v>0.4790124702116724</v>
      </c>
      <c r="L58">
        <f t="shared" si="9"/>
        <v>0.667320812396403</v>
      </c>
      <c r="M58">
        <f t="shared" si="10"/>
        <v>-0.4790124702116724</v>
      </c>
      <c r="N58">
        <f t="shared" si="11"/>
        <v>0.8214438588702722</v>
      </c>
      <c r="O58">
        <f t="shared" si="12"/>
        <v>54.328671401255946</v>
      </c>
      <c r="P58">
        <f t="shared" si="13"/>
        <v>0.8214438588702722</v>
      </c>
      <c r="Q58">
        <f t="shared" si="14"/>
        <v>125.67132859874405</v>
      </c>
    </row>
    <row r="59" spans="10:17" ht="12.75">
      <c r="J59">
        <f t="shared" si="8"/>
        <v>84</v>
      </c>
      <c r="K59">
        <f t="shared" si="0"/>
        <v>0.4969427006776188</v>
      </c>
      <c r="L59">
        <f t="shared" si="9"/>
        <v>0.6522307825255811</v>
      </c>
      <c r="M59">
        <f t="shared" si="10"/>
        <v>-0.4969427006776188</v>
      </c>
      <c r="N59">
        <f t="shared" si="11"/>
        <v>0.8199738053320346</v>
      </c>
      <c r="O59">
        <f t="shared" si="12"/>
        <v>52.69577595124886</v>
      </c>
      <c r="P59">
        <f t="shared" si="13"/>
        <v>0.8199738053320346</v>
      </c>
      <c r="Q59">
        <f t="shared" si="14"/>
        <v>127.30422404875114</v>
      </c>
    </row>
    <row r="60" spans="10:17" ht="12.75">
      <c r="J60">
        <f t="shared" si="8"/>
        <v>86</v>
      </c>
      <c r="K60">
        <f t="shared" si="0"/>
        <v>0.5146233422480381</v>
      </c>
      <c r="L60">
        <f t="shared" si="9"/>
        <v>0.6359859696751194</v>
      </c>
      <c r="M60">
        <f t="shared" si="10"/>
        <v>-0.5146233422480381</v>
      </c>
      <c r="N60">
        <f t="shared" si="11"/>
        <v>0.8181169464142295</v>
      </c>
      <c r="O60">
        <f t="shared" si="12"/>
        <v>51.02111426166717</v>
      </c>
      <c r="P60">
        <f t="shared" si="13"/>
        <v>0.8181169464142295</v>
      </c>
      <c r="Q60">
        <f t="shared" si="14"/>
        <v>128.97888573833282</v>
      </c>
    </row>
    <row r="61" spans="10:17" ht="12.75">
      <c r="J61">
        <f t="shared" si="8"/>
        <v>88</v>
      </c>
      <c r="K61">
        <f t="shared" si="0"/>
        <v>0.5319957250388051</v>
      </c>
      <c r="L61">
        <f t="shared" si="9"/>
        <v>0.6185777000846754</v>
      </c>
      <c r="M61">
        <f t="shared" si="10"/>
        <v>-0.5319957250388051</v>
      </c>
      <c r="N61">
        <f t="shared" si="11"/>
        <v>0.8158785586725579</v>
      </c>
      <c r="O61">
        <f t="shared" si="12"/>
        <v>49.303462486958935</v>
      </c>
      <c r="P61">
        <f t="shared" si="13"/>
        <v>0.8158785586725579</v>
      </c>
      <c r="Q61">
        <f t="shared" si="14"/>
        <v>130.69653751304105</v>
      </c>
    </row>
    <row r="62" spans="10:17" ht="12.75">
      <c r="J62">
        <f t="shared" si="8"/>
        <v>90</v>
      </c>
      <c r="K62">
        <f t="shared" si="0"/>
        <v>0.549</v>
      </c>
      <c r="L62">
        <f t="shared" si="9"/>
        <v>0.6</v>
      </c>
      <c r="M62">
        <f t="shared" si="10"/>
        <v>-0.549</v>
      </c>
      <c r="N62">
        <f t="shared" si="11"/>
        <v>0.8132656392593997</v>
      </c>
      <c r="O62">
        <f t="shared" si="12"/>
        <v>47.54148653978478</v>
      </c>
      <c r="P62">
        <f t="shared" si="13"/>
        <v>0.8132656392593997</v>
      </c>
      <c r="Q62">
        <f t="shared" si="14"/>
        <v>132.45851346021522</v>
      </c>
    </row>
    <row r="63" spans="10:17" ht="12.75">
      <c r="J63">
        <f t="shared" si="8"/>
        <v>92</v>
      </c>
      <c r="K63">
        <f t="shared" si="0"/>
        <v>0.5655752568266467</v>
      </c>
      <c r="L63">
        <f t="shared" si="9"/>
        <v>0.5802496768261207</v>
      </c>
      <c r="M63">
        <f t="shared" si="10"/>
        <v>-0.5655752568266467</v>
      </c>
      <c r="N63">
        <f t="shared" si="11"/>
        <v>0.8102870223515523</v>
      </c>
      <c r="O63">
        <f t="shared" si="12"/>
        <v>45.73373893815942</v>
      </c>
      <c r="P63">
        <f t="shared" si="13"/>
        <v>0.8102870223515523</v>
      </c>
      <c r="Q63">
        <f t="shared" si="14"/>
        <v>134.26626106184057</v>
      </c>
    </row>
    <row r="64" spans="10:17" ht="12.75">
      <c r="J64">
        <f t="shared" si="8"/>
        <v>94</v>
      </c>
      <c r="K64">
        <f t="shared" si="0"/>
        <v>0.5816596464254984</v>
      </c>
      <c r="L64">
        <f t="shared" si="9"/>
        <v>0.5593263952892754</v>
      </c>
      <c r="M64">
        <f t="shared" si="10"/>
        <v>-0.5816596464254984</v>
      </c>
      <c r="N64">
        <f t="shared" si="11"/>
        <v>0.8069535059389299</v>
      </c>
      <c r="O64">
        <f t="shared" si="12"/>
        <v>43.878656173746</v>
      </c>
      <c r="P64">
        <f t="shared" si="13"/>
        <v>0.8069535059389299</v>
      </c>
      <c r="Q64">
        <f t="shared" si="14"/>
        <v>136.121343826254</v>
      </c>
    </row>
    <row r="65" spans="10:17" ht="12.75">
      <c r="J65">
        <f t="shared" si="8"/>
        <v>96</v>
      </c>
      <c r="K65">
        <f t="shared" si="0"/>
        <v>0.5971905077307408</v>
      </c>
      <c r="L65">
        <f t="shared" si="9"/>
        <v>0.5372327483770395</v>
      </c>
      <c r="M65">
        <f t="shared" si="10"/>
        <v>-0.5971905077307408</v>
      </c>
      <c r="N65">
        <f t="shared" si="11"/>
        <v>0.8032779895232083</v>
      </c>
      <c r="O65">
        <f t="shared" si="12"/>
        <v>41.974556815037445</v>
      </c>
      <c r="P65">
        <f t="shared" si="13"/>
        <v>0.8032779895232083</v>
      </c>
      <c r="Q65">
        <f t="shared" si="14"/>
        <v>138.02544318496257</v>
      </c>
    </row>
    <row r="66" spans="10:17" ht="12.75">
      <c r="J66">
        <f t="shared" si="8"/>
        <v>98</v>
      </c>
      <c r="K66">
        <f t="shared" si="0"/>
        <v>0.6121044986505395</v>
      </c>
      <c r="L66">
        <f t="shared" si="9"/>
        <v>0.5139743228345643</v>
      </c>
      <c r="M66">
        <f t="shared" si="10"/>
        <v>-0.6121044986505395</v>
      </c>
      <c r="N66">
        <f t="shared" si="11"/>
        <v>0.7992756231748078</v>
      </c>
      <c r="O66">
        <f t="shared" si="12"/>
        <v>40.01964061106928</v>
      </c>
      <c r="P66">
        <f t="shared" si="13"/>
        <v>0.7992756231748078</v>
      </c>
      <c r="Q66">
        <f t="shared" si="14"/>
        <v>139.9803593889307</v>
      </c>
    </row>
    <row r="67" spans="10:17" ht="12.75">
      <c r="J67">
        <f t="shared" si="8"/>
        <v>100</v>
      </c>
      <c r="K67">
        <f t="shared" si="0"/>
        <v>0.6263377309157643</v>
      </c>
      <c r="L67">
        <f t="shared" si="9"/>
        <v>0.4895597590038323</v>
      </c>
      <c r="M67">
        <f t="shared" si="10"/>
        <v>-0.6263377309157643</v>
      </c>
      <c r="N67">
        <f t="shared" si="11"/>
        <v>0.794963968242963</v>
      </c>
      <c r="O67">
        <f t="shared" si="12"/>
        <v>38.01198892213065</v>
      </c>
      <c r="P67">
        <f t="shared" si="13"/>
        <v>0.794963968242963</v>
      </c>
      <c r="Q67">
        <f t="shared" si="14"/>
        <v>141.98801107786934</v>
      </c>
    </row>
    <row r="68" spans="10:17" ht="12.75">
      <c r="J68">
        <f t="shared" si="8"/>
        <v>102</v>
      </c>
      <c r="K68">
        <f t="shared" si="0"/>
        <v>0.6398259085919971</v>
      </c>
      <c r="L68">
        <f t="shared" si="9"/>
        <v>0.46400080480228734</v>
      </c>
      <c r="M68">
        <f t="shared" si="10"/>
        <v>-0.6398259085919971</v>
      </c>
      <c r="N68">
        <f t="shared" si="11"/>
        <v>0.7903631697914225</v>
      </c>
      <c r="O68">
        <f t="shared" si="12"/>
        <v>35.94956687430971</v>
      </c>
      <c r="P68">
        <f t="shared" si="13"/>
        <v>0.7903631697914225</v>
      </c>
      <c r="Q68">
        <f t="shared" si="14"/>
        <v>144.0504331256903</v>
      </c>
    </row>
    <row r="69" spans="10:17" ht="12.75">
      <c r="J69">
        <f t="shared" si="8"/>
        <v>104</v>
      </c>
      <c r="K69">
        <f t="shared" si="0"/>
        <v>0.652504470006082</v>
      </c>
      <c r="L69">
        <f t="shared" si="9"/>
        <v>0.4373123636471354</v>
      </c>
      <c r="M69">
        <f t="shared" si="10"/>
        <v>-0.652504470006082</v>
      </c>
      <c r="N69">
        <f t="shared" si="11"/>
        <v>0.7854961405230215</v>
      </c>
      <c r="O69">
        <f t="shared" si="12"/>
        <v>33.83022771486036</v>
      </c>
      <c r="P69">
        <f t="shared" si="13"/>
        <v>0.7854961405230215</v>
      </c>
      <c r="Q69">
        <f t="shared" si="14"/>
        <v>146.16977228513963</v>
      </c>
    </row>
    <row r="70" spans="10:17" ht="12.75">
      <c r="J70">
        <f t="shared" si="8"/>
        <v>106</v>
      </c>
      <c r="K70">
        <f t="shared" si="0"/>
        <v>0.6643087328290534</v>
      </c>
      <c r="L70">
        <f t="shared" si="9"/>
        <v>0.40951253614198824</v>
      </c>
      <c r="M70">
        <f t="shared" si="10"/>
        <v>-0.6643087328290534</v>
      </c>
      <c r="N70">
        <f t="shared" si="11"/>
        <v>0.7803887555381522</v>
      </c>
      <c r="O70">
        <f t="shared" si="12"/>
        <v>31.651719934856427</v>
      </c>
      <c r="P70">
        <f t="shared" si="13"/>
        <v>0.7803887555381522</v>
      </c>
      <c r="Q70">
        <f t="shared" si="14"/>
        <v>148.34828006514357</v>
      </c>
    </row>
    <row r="71" spans="10:17" ht="12.75">
      <c r="J71">
        <f t="shared" si="8"/>
        <v>108</v>
      </c>
      <c r="K71">
        <f t="shared" si="0"/>
        <v>0.6751740420482555</v>
      </c>
      <c r="L71">
        <f t="shared" si="9"/>
        <v>0.3806226553533374</v>
      </c>
      <c r="M71">
        <f t="shared" si="10"/>
        <v>-0.6751740420482555</v>
      </c>
      <c r="N71">
        <f t="shared" si="11"/>
        <v>0.7750700567200394</v>
      </c>
      <c r="O71">
        <f t="shared" si="12"/>
        <v>29.411697822914125</v>
      </c>
      <c r="P71">
        <f t="shared" si="13"/>
        <v>0.7750700567200394</v>
      </c>
      <c r="Q71">
        <f t="shared" si="14"/>
        <v>150.5883021770859</v>
      </c>
    </row>
    <row r="72" spans="10:17" ht="12.75">
      <c r="J72">
        <f t="shared" si="8"/>
        <v>110</v>
      </c>
      <c r="K72">
        <f t="shared" si="0"/>
        <v>0.6850359205529273</v>
      </c>
      <c r="L72">
        <f t="shared" si="9"/>
        <v>0.3506673155155875</v>
      </c>
      <c r="M72">
        <f t="shared" si="10"/>
        <v>-0.6850359205529273</v>
      </c>
      <c r="N72">
        <f t="shared" si="11"/>
        <v>0.769572464826221</v>
      </c>
      <c r="O72">
        <f t="shared" si="12"/>
        <v>27.1077362158797</v>
      </c>
      <c r="P72">
        <f t="shared" si="13"/>
        <v>0.769572464826221</v>
      </c>
      <c r="Q72">
        <f t="shared" si="14"/>
        <v>152.8922637841203</v>
      </c>
    </row>
    <row r="73" spans="10:17" ht="12.75">
      <c r="J73">
        <f t="shared" si="8"/>
        <v>112</v>
      </c>
      <c r="K73">
        <f t="shared" si="0"/>
        <v>0.6938302220494184</v>
      </c>
      <c r="L73">
        <f t="shared" si="9"/>
        <v>0.31967439401500464</v>
      </c>
      <c r="M73">
        <f t="shared" si="10"/>
        <v>-0.6938302220494184</v>
      </c>
      <c r="N73">
        <f t="shared" si="11"/>
        <v>0.7639319964617306</v>
      </c>
      <c r="O73">
        <f t="shared" si="12"/>
        <v>24.737350314109744</v>
      </c>
      <c r="P73">
        <f t="shared" si="13"/>
        <v>0.7639319964617306</v>
      </c>
      <c r="Q73">
        <f t="shared" si="14"/>
        <v>155.26264968589027</v>
      </c>
    </row>
    <row r="74" spans="10:17" ht="12.75">
      <c r="J74">
        <f t="shared" si="8"/>
        <v>114</v>
      </c>
      <c r="K74">
        <f t="shared" si="0"/>
        <v>0.7014932860146005</v>
      </c>
      <c r="L74">
        <f t="shared" si="9"/>
        <v>0.2876750665149546</v>
      </c>
      <c r="M74">
        <f t="shared" si="10"/>
        <v>-0.7014932860146005</v>
      </c>
      <c r="N74">
        <f t="shared" si="11"/>
        <v>0.7581884819871281</v>
      </c>
      <c r="O74">
        <f t="shared" si="12"/>
        <v>22.298021522225866</v>
      </c>
      <c r="P74">
        <f t="shared" si="13"/>
        <v>0.7581884819871281</v>
      </c>
      <c r="Q74">
        <f t="shared" si="14"/>
        <v>157.70197847777413</v>
      </c>
    </row>
    <row r="75" spans="10:17" ht="12.75">
      <c r="J75">
        <f t="shared" si="8"/>
        <v>116</v>
      </c>
      <c r="K75">
        <f t="shared" si="0"/>
        <v>0.7079620943889279</v>
      </c>
      <c r="L75">
        <f t="shared" si="9"/>
        <v>0.2547038150971794</v>
      </c>
      <c r="M75">
        <f t="shared" si="10"/>
        <v>-0.7079620943889279</v>
      </c>
      <c r="N75">
        <f t="shared" si="11"/>
        <v>0.7523857790499601</v>
      </c>
      <c r="O75">
        <f t="shared" si="12"/>
        <v>19.78723034916429</v>
      </c>
      <c r="P75">
        <f t="shared" si="13"/>
        <v>0.7523857790499601</v>
      </c>
      <c r="Q75">
        <f t="shared" si="14"/>
        <v>160.2127696508357</v>
      </c>
    </row>
    <row r="76" spans="10:17" ht="12.75">
      <c r="J76">
        <f t="shared" si="8"/>
        <v>118</v>
      </c>
      <c r="K76">
        <f t="shared" si="0"/>
        <v>0.7131744297040126</v>
      </c>
      <c r="L76">
        <f t="shared" si="9"/>
        <v>0.2207984293065805</v>
      </c>
      <c r="M76">
        <f t="shared" si="10"/>
        <v>-0.7131744297040126</v>
      </c>
      <c r="N76">
        <f t="shared" si="11"/>
        <v>0.7465719748074506</v>
      </c>
      <c r="O76">
        <f t="shared" si="12"/>
        <v>17.202497437516158</v>
      </c>
      <c r="P76">
        <f t="shared" si="13"/>
        <v>0.7465719748074506</v>
      </c>
      <c r="Q76">
        <f t="shared" si="14"/>
        <v>162.79750256248383</v>
      </c>
    </row>
    <row r="77" spans="10:17" ht="12.75">
      <c r="J77">
        <f t="shared" si="8"/>
        <v>120</v>
      </c>
      <c r="K77">
        <f t="shared" si="0"/>
        <v>0.7170690343335153</v>
      </c>
      <c r="L77">
        <f t="shared" si="9"/>
        <v>0.1860000000000001</v>
      </c>
      <c r="M77">
        <f t="shared" si="10"/>
        <v>-0.7170690343335153</v>
      </c>
      <c r="N77">
        <f t="shared" si="11"/>
        <v>0.7407995680344315</v>
      </c>
      <c r="O77">
        <f t="shared" si="12"/>
        <v>14.541433769780502</v>
      </c>
      <c r="P77">
        <f t="shared" si="13"/>
        <v>0.7407995680344315</v>
      </c>
      <c r="Q77">
        <f t="shared" si="14"/>
        <v>165.4585662302195</v>
      </c>
    </row>
    <row r="78" spans="10:17" ht="12.75">
      <c r="J78">
        <f aca="true" t="shared" si="15" ref="J78:J107">J77+2</f>
        <v>122</v>
      </c>
      <c r="K78">
        <f t="shared" si="0"/>
        <v>0.7195857705506506</v>
      </c>
      <c r="L78">
        <f aca="true" t="shared" si="16" ref="L78:L107">$L$11*(-J78^2+$L$9*J78+$L$10)*COS(PI()*J78/180)+$L$12</f>
        <v>0.150352905912841</v>
      </c>
      <c r="M78">
        <f aca="true" t="shared" si="17" ref="M78:M107">-K78</f>
        <v>-0.7195857705506506</v>
      </c>
      <c r="N78">
        <f aca="true" t="shared" si="18" ref="N78:N107">(K78^2+L78^2)^0.5</f>
        <v>0.7351256202142661</v>
      </c>
      <c r="O78">
        <f aca="true" t="shared" si="19" ref="O78:O107">ATAN2(K78,L78)*180/PI()</f>
        <v>11.801800990776215</v>
      </c>
      <c r="P78">
        <f aca="true" t="shared" si="20" ref="P78:P107">N78</f>
        <v>0.7351256202142661</v>
      </c>
      <c r="Q78">
        <f aca="true" t="shared" si="21" ref="Q78:Q107">90-(O78-90)</f>
        <v>168.1981990092238</v>
      </c>
    </row>
    <row r="79" spans="10:17" ht="12.75">
      <c r="J79">
        <f t="shared" si="15"/>
        <v>124</v>
      </c>
      <c r="K79">
        <f t="shared" si="0"/>
        <v>0.7206657810706467</v>
      </c>
      <c r="L79">
        <f t="shared" si="16"/>
        <v>0.11390479287094929</v>
      </c>
      <c r="M79">
        <f t="shared" si="17"/>
        <v>-0.7206657810706467</v>
      </c>
      <c r="N79">
        <f t="shared" si="18"/>
        <v>0.7296118624619115</v>
      </c>
      <c r="O79">
        <f t="shared" si="19"/>
        <v>8.981582558393477</v>
      </c>
      <c r="P79">
        <f t="shared" si="20"/>
        <v>0.7296118624619115</v>
      </c>
      <c r="Q79">
        <f t="shared" si="21"/>
        <v>171.01841744160652</v>
      </c>
    </row>
    <row r="80" spans="10:17" ht="12.75">
      <c r="J80">
        <f t="shared" si="15"/>
        <v>126</v>
      </c>
      <c r="K80">
        <f t="shared" si="0"/>
        <v>0.7202516497521283</v>
      </c>
      <c r="L80">
        <f t="shared" si="16"/>
        <v>0.0767065455890571</v>
      </c>
      <c r="M80">
        <f t="shared" si="17"/>
        <v>-0.7202516497521283</v>
      </c>
      <c r="N80">
        <f t="shared" si="18"/>
        <v>0.7243247428514841</v>
      </c>
      <c r="O80">
        <f t="shared" si="19"/>
        <v>6.079066052930006</v>
      </c>
      <c r="P80">
        <f t="shared" si="20"/>
        <v>0.7243247428514841</v>
      </c>
      <c r="Q80">
        <f t="shared" si="21"/>
        <v>173.92093394707</v>
      </c>
    </row>
    <row r="81" spans="10:17" ht="12.75">
      <c r="J81">
        <f t="shared" si="15"/>
        <v>128</v>
      </c>
      <c r="K81">
        <f aca="true" t="shared" si="22" ref="K81:K107">$L$11*(-J81^2+$L$9*J81+$L$10)*SIN(PI()*J81/180)</f>
        <v>0.7182875621275993</v>
      </c>
      <c r="L81">
        <f t="shared" si="16"/>
        <v>0.0388122520111559</v>
      </c>
      <c r="M81">
        <f t="shared" si="17"/>
        <v>-0.7182875621275993</v>
      </c>
      <c r="N81">
        <f t="shared" si="18"/>
        <v>0.7193353966081381</v>
      </c>
      <c r="O81">
        <f t="shared" si="19"/>
        <v>3.092936402420483</v>
      </c>
      <c r="P81">
        <f t="shared" si="20"/>
        <v>0.7193353966081381</v>
      </c>
      <c r="Q81">
        <f t="shared" si="21"/>
        <v>176.9070635975795</v>
      </c>
    </row>
    <row r="82" spans="10:17" ht="12.75">
      <c r="J82">
        <f t="shared" si="15"/>
        <v>130</v>
      </c>
      <c r="K82">
        <f t="shared" si="22"/>
        <v>0.7147194654300065</v>
      </c>
      <c r="L82">
        <f t="shared" si="16"/>
        <v>0.0002791601624587692</v>
      </c>
      <c r="M82">
        <f t="shared" si="17"/>
        <v>-0.7147194654300065</v>
      </c>
      <c r="N82">
        <f t="shared" si="18"/>
        <v>0.7147195199481756</v>
      </c>
      <c r="O82">
        <f t="shared" si="19"/>
        <v>0.022378987948896104</v>
      </c>
      <c r="P82">
        <f t="shared" si="20"/>
        <v>0.7147195199481756</v>
      </c>
      <c r="Q82">
        <f t="shared" si="21"/>
        <v>179.9776210120511</v>
      </c>
    </row>
    <row r="83" spans="10:17" ht="12.75">
      <c r="J83">
        <f t="shared" si="15"/>
        <v>132</v>
      </c>
      <c r="K83">
        <f t="shared" si="22"/>
        <v>0.7094952277797778</v>
      </c>
      <c r="L83">
        <f t="shared" si="16"/>
        <v>-0.03883237250292915</v>
      </c>
      <c r="M83">
        <f t="shared" si="17"/>
        <v>-0.7094952277797778</v>
      </c>
      <c r="N83">
        <f t="shared" si="18"/>
        <v>0.71055712746864</v>
      </c>
      <c r="O83">
        <f t="shared" si="19"/>
        <v>-3.132809435234236</v>
      </c>
      <c r="P83">
        <f t="shared" si="20"/>
        <v>0.71055712746864</v>
      </c>
      <c r="Q83">
        <f t="shared" si="21"/>
        <v>183.13280943523424</v>
      </c>
    </row>
    <row r="84" spans="10:17" ht="12.75">
      <c r="J84">
        <f t="shared" si="15"/>
        <v>134</v>
      </c>
      <c r="K84">
        <f t="shared" si="22"/>
        <v>0.7025647961947541</v>
      </c>
      <c r="L84">
        <f t="shared" si="16"/>
        <v>-0.07845893725989328</v>
      </c>
      <c r="M84">
        <f t="shared" si="17"/>
        <v>-0.7025647961947541</v>
      </c>
      <c r="N84">
        <f t="shared" si="18"/>
        <v>0.7069321733293288</v>
      </c>
      <c r="O84">
        <f t="shared" si="19"/>
        <v>-6.37210531451875</v>
      </c>
      <c r="P84">
        <f t="shared" si="20"/>
        <v>0.7069321733293288</v>
      </c>
      <c r="Q84">
        <f t="shared" si="21"/>
        <v>186.37210531451876</v>
      </c>
    </row>
    <row r="85" spans="10:17" ht="12.75">
      <c r="J85">
        <f t="shared" si="15"/>
        <v>136</v>
      </c>
      <c r="K85">
        <f t="shared" si="22"/>
        <v>0.693880353084083</v>
      </c>
      <c r="L85">
        <f t="shared" si="16"/>
        <v>-0.1185341397622719</v>
      </c>
      <c r="M85">
        <f t="shared" si="17"/>
        <v>-0.693880353084083</v>
      </c>
      <c r="N85">
        <f t="shared" si="18"/>
        <v>0.703932018511215</v>
      </c>
      <c r="O85">
        <f t="shared" si="19"/>
        <v>-9.69414310466699</v>
      </c>
      <c r="P85">
        <f t="shared" si="20"/>
        <v>0.703932018511215</v>
      </c>
      <c r="Q85">
        <f t="shared" si="21"/>
        <v>189.69414310466698</v>
      </c>
    </row>
    <row r="86" spans="10:17" ht="12.75">
      <c r="J86">
        <f t="shared" si="15"/>
        <v>138</v>
      </c>
      <c r="K86">
        <f t="shared" si="22"/>
        <v>0.6833964708864292</v>
      </c>
      <c r="L86">
        <f t="shared" si="16"/>
        <v>-0.15898867315657206</v>
      </c>
      <c r="M86">
        <f t="shared" si="17"/>
        <v>-0.6833964708864292</v>
      </c>
      <c r="N86">
        <f t="shared" si="18"/>
        <v>0.7016467306359472</v>
      </c>
      <c r="O86">
        <f t="shared" si="19"/>
        <v>-13.096606504555188</v>
      </c>
      <c r="P86">
        <f t="shared" si="20"/>
        <v>0.7016467306359472</v>
      </c>
      <c r="Q86">
        <f t="shared" si="21"/>
        <v>193.09660650455518</v>
      </c>
    </row>
    <row r="87" spans="10:17" ht="12.75">
      <c r="J87">
        <f t="shared" si="15"/>
        <v>140</v>
      </c>
      <c r="K87">
        <f t="shared" si="22"/>
        <v>0.6710702645127472</v>
      </c>
      <c r="L87">
        <f t="shared" si="16"/>
        <v>-0.19975039861621302</v>
      </c>
      <c r="M87">
        <f t="shared" si="17"/>
        <v>-0.6710702645127472</v>
      </c>
      <c r="N87">
        <f t="shared" si="18"/>
        <v>0.700168209547209</v>
      </c>
      <c r="O87">
        <f t="shared" si="19"/>
        <v>-16.57613369090377</v>
      </c>
      <c r="P87">
        <f t="shared" si="20"/>
        <v>0.700168209547209</v>
      </c>
      <c r="Q87">
        <f t="shared" si="21"/>
        <v>196.57613369090376</v>
      </c>
    </row>
    <row r="88" spans="10:17" ht="12.75">
      <c r="J88">
        <f t="shared" si="15"/>
        <v>142</v>
      </c>
      <c r="K88">
        <f t="shared" si="22"/>
        <v>0.6568615412544515</v>
      </c>
      <c r="L88">
        <f t="shared" si="16"/>
        <v>-0.2407444332380838</v>
      </c>
      <c r="M88">
        <f t="shared" si="17"/>
        <v>-0.6568615412544515</v>
      </c>
      <c r="N88">
        <f t="shared" si="18"/>
        <v>0.6995891412209739</v>
      </c>
      <c r="O88">
        <f t="shared" si="19"/>
        <v>-20.128245131561528</v>
      </c>
      <c r="P88">
        <f t="shared" si="20"/>
        <v>0.6995891412209739</v>
      </c>
      <c r="Q88">
        <f t="shared" si="21"/>
        <v>200.12824513156153</v>
      </c>
    </row>
    <row r="89" spans="10:17" ht="12.75">
      <c r="J89">
        <f t="shared" si="15"/>
        <v>144</v>
      </c>
      <c r="K89">
        <f t="shared" si="22"/>
        <v>0.6407329478189792</v>
      </c>
      <c r="L89">
        <f t="shared" si="16"/>
        <v>-0.28189324522824255</v>
      </c>
      <c r="M89">
        <f t="shared" si="17"/>
        <v>-0.6407329478189792</v>
      </c>
      <c r="N89">
        <f t="shared" si="18"/>
        <v>0.7000017943734921</v>
      </c>
      <c r="O89">
        <f t="shared" si="19"/>
        <v>-23.747302965746954</v>
      </c>
      <c r="P89">
        <f t="shared" si="20"/>
        <v>0.7000017943734921</v>
      </c>
      <c r="Q89">
        <f t="shared" si="21"/>
        <v>203.74730296574694</v>
      </c>
    </row>
    <row r="90" spans="10:17" ht="12.75">
      <c r="J90">
        <f t="shared" si="15"/>
        <v>146</v>
      </c>
      <c r="K90">
        <f t="shared" si="22"/>
        <v>0.6226501141566073</v>
      </c>
      <c r="L90">
        <f t="shared" si="16"/>
        <v>-0.3231167562885878</v>
      </c>
      <c r="M90">
        <f t="shared" si="17"/>
        <v>-0.6226501141566073</v>
      </c>
      <c r="N90">
        <f t="shared" si="18"/>
        <v>0.7014966876997316</v>
      </c>
      <c r="O90">
        <f t="shared" si="19"/>
        <v>-27.426510462495944</v>
      </c>
      <c r="P90">
        <f t="shared" si="20"/>
        <v>0.7014966876997316</v>
      </c>
      <c r="Q90">
        <f t="shared" si="21"/>
        <v>207.42651046249594</v>
      </c>
    </row>
    <row r="91" spans="10:17" ht="12.75">
      <c r="J91">
        <f t="shared" si="15"/>
        <v>148</v>
      </c>
      <c r="K91">
        <f t="shared" si="22"/>
        <v>0.602581793744862</v>
      </c>
      <c r="L91">
        <f t="shared" si="16"/>
        <v>-0.3643324511013952</v>
      </c>
      <c r="M91">
        <f t="shared" si="17"/>
        <v>-0.602581793744862</v>
      </c>
      <c r="N91">
        <f t="shared" si="18"/>
        <v>0.7041611698171988</v>
      </c>
      <c r="O91">
        <f t="shared" si="19"/>
        <v>-31.157958504483716</v>
      </c>
      <c r="P91">
        <f t="shared" si="20"/>
        <v>0.7041611698171988</v>
      </c>
      <c r="Q91">
        <f t="shared" si="21"/>
        <v>211.1579585044837</v>
      </c>
    </row>
    <row r="92" spans="10:17" ht="12.75">
      <c r="J92">
        <f t="shared" si="15"/>
        <v>150</v>
      </c>
      <c r="K92">
        <f t="shared" si="22"/>
        <v>0.5804999999999999</v>
      </c>
      <c r="L92">
        <f t="shared" si="16"/>
        <v>-0.40545549379373347</v>
      </c>
      <c r="M92">
        <f t="shared" si="17"/>
        <v>-0.5804999999999999</v>
      </c>
      <c r="N92">
        <f t="shared" si="18"/>
        <v>0.7080779670682602</v>
      </c>
      <c r="O92">
        <f t="shared" si="19"/>
        <v>-34.93272331717403</v>
      </c>
      <c r="P92">
        <f t="shared" si="20"/>
        <v>0.7080779670682602</v>
      </c>
      <c r="Q92">
        <f t="shared" si="21"/>
        <v>214.93272331717404</v>
      </c>
    </row>
    <row r="93" spans="10:17" ht="12.75">
      <c r="J93">
        <f t="shared" si="15"/>
        <v>152</v>
      </c>
      <c r="K93">
        <f t="shared" si="22"/>
        <v>0.5563801384888152</v>
      </c>
      <c r="L93">
        <f t="shared" si="16"/>
        <v>-0.4463988512489713</v>
      </c>
      <c r="M93">
        <f t="shared" si="17"/>
        <v>-0.5563801384888152</v>
      </c>
      <c r="N93">
        <f t="shared" si="18"/>
        <v>0.7133237644304543</v>
      </c>
      <c r="O93">
        <f t="shared" si="19"/>
        <v>-38.74101589230874</v>
      </c>
      <c r="P93">
        <f t="shared" si="20"/>
        <v>0.7133237644304543</v>
      </c>
      <c r="Q93">
        <f t="shared" si="21"/>
        <v>218.74101589230872</v>
      </c>
    </row>
    <row r="94" spans="10:17" ht="12.75">
      <c r="J94">
        <f t="shared" si="15"/>
        <v>154</v>
      </c>
      <c r="K94">
        <f t="shared" si="22"/>
        <v>0.5302011346184533</v>
      </c>
      <c r="L94">
        <f t="shared" si="16"/>
        <v>-0.4870734231179167</v>
      </c>
      <c r="M94">
        <f t="shared" si="17"/>
        <v>-0.5302011346184533</v>
      </c>
      <c r="N94">
        <f t="shared" si="18"/>
        <v>0.7199678900190621</v>
      </c>
      <c r="O94">
        <f t="shared" si="19"/>
        <v>-42.57237908583798</v>
      </c>
      <c r="P94">
        <f t="shared" si="20"/>
        <v>0.7199678900190621</v>
      </c>
      <c r="Q94">
        <f t="shared" si="21"/>
        <v>222.57237908583798</v>
      </c>
    </row>
    <row r="95" spans="10:17" ht="12.75">
      <c r="J95">
        <f t="shared" si="15"/>
        <v>156</v>
      </c>
      <c r="K95">
        <f t="shared" si="22"/>
        <v>0.5019455564869838</v>
      </c>
      <c r="L95">
        <f t="shared" si="16"/>
        <v>-0.5273881783675808</v>
      </c>
      <c r="M95">
        <f t="shared" si="17"/>
        <v>-0.5019455564869838</v>
      </c>
      <c r="N95">
        <f t="shared" si="18"/>
        <v>0.7280711725915969</v>
      </c>
      <c r="O95">
        <f t="shared" si="19"/>
        <v>-46.41592375465667</v>
      </c>
      <c r="P95">
        <f t="shared" si="20"/>
        <v>0.7280711725915969</v>
      </c>
      <c r="Q95">
        <f t="shared" si="21"/>
        <v>226.41592375465666</v>
      </c>
    </row>
    <row r="96" spans="10:17" ht="12.75">
      <c r="J96">
        <f t="shared" si="15"/>
        <v>158</v>
      </c>
      <c r="K96">
        <f t="shared" si="22"/>
        <v>0.47159973258316024</v>
      </c>
      <c r="L96">
        <f t="shared" si="16"/>
        <v>-0.5672502981912199</v>
      </c>
      <c r="M96">
        <f t="shared" si="17"/>
        <v>-0.47159973258316024</v>
      </c>
      <c r="N96">
        <f t="shared" si="18"/>
        <v>0.7376850334462102</v>
      </c>
      <c r="O96">
        <f t="shared" si="19"/>
        <v>-50.26059120766502</v>
      </c>
      <c r="P96">
        <f t="shared" si="20"/>
        <v>0.7376850334462102</v>
      </c>
      <c r="Q96">
        <f t="shared" si="21"/>
        <v>230.26059120766502</v>
      </c>
    </row>
    <row r="97" spans="10:17" ht="12.75">
      <c r="J97">
        <f t="shared" si="15"/>
        <v>160</v>
      </c>
      <c r="K97">
        <f t="shared" si="22"/>
        <v>0.4391538640301588</v>
      </c>
      <c r="L97">
        <f t="shared" si="16"/>
        <v>-0.6065653250891064</v>
      </c>
      <c r="M97">
        <f t="shared" si="17"/>
        <v>-0.4391538640301588</v>
      </c>
      <c r="N97">
        <f t="shared" si="18"/>
        <v>0.7488508595795779</v>
      </c>
      <c r="O97">
        <f t="shared" si="19"/>
        <v>-54.09542634752284</v>
      </c>
      <c r="P97">
        <f t="shared" si="20"/>
        <v>0.7488508595795779</v>
      </c>
      <c r="Q97">
        <f t="shared" si="21"/>
        <v>234.09542634752285</v>
      </c>
    </row>
    <row r="98" spans="10:17" ht="12.75">
      <c r="J98">
        <f t="shared" si="15"/>
        <v>162</v>
      </c>
      <c r="K98">
        <f t="shared" si="22"/>
        <v>0.40460213107500625</v>
      </c>
      <c r="L98">
        <f t="shared" si="16"/>
        <v>-0.6452373179155705</v>
      </c>
      <c r="M98">
        <f t="shared" si="17"/>
        <v>-0.40460213107500625</v>
      </c>
      <c r="N98">
        <f t="shared" si="18"/>
        <v>0.7615996854656096</v>
      </c>
      <c r="O98">
        <f t="shared" si="19"/>
        <v>-57.9098446709372</v>
      </c>
      <c r="P98">
        <f t="shared" si="20"/>
        <v>0.7615996854656096</v>
      </c>
      <c r="Q98">
        <f t="shared" si="21"/>
        <v>237.9098446709372</v>
      </c>
    </row>
    <row r="99" spans="10:17" ht="12.75">
      <c r="J99">
        <f t="shared" si="15"/>
        <v>164</v>
      </c>
      <c r="K99">
        <f t="shared" si="22"/>
        <v>0.3679427935329965</v>
      </c>
      <c r="L99">
        <f t="shared" si="16"/>
        <v>-0.6831690126741429</v>
      </c>
      <c r="M99">
        <f t="shared" si="17"/>
        <v>-0.3679427935329965</v>
      </c>
      <c r="N99">
        <f t="shared" si="18"/>
        <v>0.7759521887275198</v>
      </c>
      <c r="O99">
        <f t="shared" si="19"/>
        <v>-61.69387699296502</v>
      </c>
      <c r="P99">
        <f t="shared" si="20"/>
        <v>0.7759521887275198</v>
      </c>
      <c r="Q99">
        <f t="shared" si="21"/>
        <v>241.69387699296502</v>
      </c>
    </row>
    <row r="100" spans="10:17" ht="12.75">
      <c r="J100">
        <f t="shared" si="15"/>
        <v>166</v>
      </c>
      <c r="K100">
        <f t="shared" si="22"/>
        <v>0.3291782849045559</v>
      </c>
      <c r="L100">
        <f t="shared" si="16"/>
        <v>-0.7202619888292231</v>
      </c>
      <c r="M100">
        <f t="shared" si="17"/>
        <v>-0.3291782849045559</v>
      </c>
      <c r="N100">
        <f t="shared" si="18"/>
        <v>0.7919189831068156</v>
      </c>
      <c r="O100">
        <f t="shared" si="19"/>
        <v>-65.43837823973317</v>
      </c>
      <c r="P100">
        <f t="shared" si="20"/>
        <v>0.7919189831068156</v>
      </c>
      <c r="Q100">
        <f t="shared" si="21"/>
        <v>245.43837823973317</v>
      </c>
    </row>
    <row r="101" spans="10:17" ht="12.75">
      <c r="J101">
        <f t="shared" si="15"/>
        <v>168</v>
      </c>
      <c r="K101">
        <f t="shared" si="22"/>
        <v>0.2883152998908032</v>
      </c>
      <c r="L101">
        <f t="shared" si="16"/>
        <v>-0.7564168408895829</v>
      </c>
      <c r="M101">
        <f t="shared" si="17"/>
        <v>-0.2883152998908032</v>
      </c>
      <c r="N101">
        <f t="shared" si="18"/>
        <v>0.809501173150787</v>
      </c>
      <c r="O101">
        <f t="shared" si="19"/>
        <v>-69.1351904808859</v>
      </c>
      <c r="P101">
        <f t="shared" si="20"/>
        <v>0.809501173150787</v>
      </c>
      <c r="Q101">
        <f t="shared" si="21"/>
        <v>249.1351904808859</v>
      </c>
    </row>
    <row r="102" spans="10:17" ht="12.75">
      <c r="J102">
        <f t="shared" si="15"/>
        <v>170</v>
      </c>
      <c r="K102">
        <f t="shared" si="22"/>
        <v>0.24536487504337248</v>
      </c>
      <c r="L102">
        <f t="shared" si="16"/>
        <v>-0.7915333550062499</v>
      </c>
      <c r="M102">
        <f t="shared" si="17"/>
        <v>-0.24536487504337248</v>
      </c>
      <c r="N102">
        <f t="shared" si="18"/>
        <v>0.8286911209808512</v>
      </c>
      <c r="O102">
        <f t="shared" si="19"/>
        <v>-72.77725491452263</v>
      </c>
      <c r="P102">
        <f t="shared" si="20"/>
        <v>0.8286911209808512</v>
      </c>
      <c r="Q102">
        <f t="shared" si="21"/>
        <v>252.77725491452264</v>
      </c>
    </row>
    <row r="103" spans="10:17" ht="12.75">
      <c r="J103">
        <f t="shared" si="15"/>
        <v>172</v>
      </c>
      <c r="K103">
        <f t="shared" si="22"/>
        <v>0.20034246229403385</v>
      </c>
      <c r="L103">
        <f t="shared" si="16"/>
        <v>-0.8255106903148653</v>
      </c>
      <c r="M103">
        <f t="shared" si="17"/>
        <v>-0.20034246229403385</v>
      </c>
      <c r="N103">
        <f t="shared" si="18"/>
        <v>0.8494733674590168</v>
      </c>
      <c r="O103">
        <f t="shared" si="19"/>
        <v>-76.3586720879349</v>
      </c>
      <c r="P103">
        <f t="shared" si="20"/>
        <v>0.8494733674590168</v>
      </c>
      <c r="Q103">
        <f t="shared" si="21"/>
        <v>256.3586720879349</v>
      </c>
    </row>
    <row r="104" spans="10:17" ht="12.75">
      <c r="J104">
        <f t="shared" si="15"/>
        <v>174</v>
      </c>
      <c r="K104">
        <f t="shared" si="22"/>
        <v>0.1532679951200953</v>
      </c>
      <c r="L104">
        <f t="shared" si="16"/>
        <v>-0.8582475647405917</v>
      </c>
      <c r="M104">
        <f t="shared" si="17"/>
        <v>-0.1532679951200953</v>
      </c>
      <c r="N104">
        <f t="shared" si="18"/>
        <v>0.871825648115086</v>
      </c>
      <c r="O104">
        <f t="shared" si="19"/>
        <v>-79.87471364191175</v>
      </c>
      <c r="P104">
        <f t="shared" si="20"/>
        <v>0.871825648115086</v>
      </c>
      <c r="Q104">
        <f t="shared" si="21"/>
        <v>259.87471364191174</v>
      </c>
    </row>
    <row r="105" spans="10:17" ht="12.75">
      <c r="J105">
        <f t="shared" si="15"/>
        <v>176</v>
      </c>
      <c r="K105">
        <f t="shared" si="22"/>
        <v>0.10416594711262776</v>
      </c>
      <c r="L105">
        <f t="shared" si="16"/>
        <v>-0.8896424449719903</v>
      </c>
      <c r="M105">
        <f t="shared" si="17"/>
        <v>-0.10416594711262776</v>
      </c>
      <c r="N105">
        <f t="shared" si="18"/>
        <v>0.8957199475470061</v>
      </c>
      <c r="O105">
        <f t="shared" si="19"/>
        <v>-83.32179189849387</v>
      </c>
      <c r="P105">
        <f t="shared" si="20"/>
        <v>0.8957199475470061</v>
      </c>
      <c r="Q105">
        <f t="shared" si="21"/>
        <v>263.32179189849387</v>
      </c>
    </row>
    <row r="106" spans="10:17" ht="12.75">
      <c r="J106">
        <f t="shared" si="15"/>
        <v>178</v>
      </c>
      <c r="K106">
        <f t="shared" si="22"/>
        <v>0.053065382726086366</v>
      </c>
      <c r="L106">
        <f t="shared" si="16"/>
        <v>-0.9195937402990756</v>
      </c>
      <c r="M106">
        <f t="shared" si="17"/>
        <v>-0.053065382726086366</v>
      </c>
      <c r="N106">
        <f t="shared" si="18"/>
        <v>0.921123543310619</v>
      </c>
      <c r="O106">
        <f t="shared" si="19"/>
        <v>-86.6973954921433</v>
      </c>
      <c r="P106">
        <f t="shared" si="20"/>
        <v>0.921123543310619</v>
      </c>
      <c r="Q106">
        <f t="shared" si="21"/>
        <v>266.6973954921433</v>
      </c>
    </row>
    <row r="107" spans="10:17" ht="12.75">
      <c r="J107">
        <f t="shared" si="15"/>
        <v>180</v>
      </c>
      <c r="K107">
        <f t="shared" si="22"/>
        <v>1.8965298081985438E-16</v>
      </c>
      <c r="L107">
        <f t="shared" si="16"/>
        <v>-0.9480000000000001</v>
      </c>
      <c r="M107">
        <f t="shared" si="17"/>
        <v>-1.8965298081985438E-16</v>
      </c>
      <c r="N107">
        <f t="shared" si="18"/>
        <v>0.9480000000000001</v>
      </c>
      <c r="O107">
        <f t="shared" si="19"/>
        <v>-89.99999999999999</v>
      </c>
      <c r="P107">
        <f t="shared" si="20"/>
        <v>0.9480000000000001</v>
      </c>
      <c r="Q107">
        <f t="shared" si="21"/>
        <v>270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Microwaves101.com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Editor</dc:creator>
  <cp:keywords/>
  <dc:description/>
  <cp:lastModifiedBy>Brenda</cp:lastModifiedBy>
  <dcterms:created xsi:type="dcterms:W3CDTF">2006-02-10T04:52:44Z</dcterms:created>
  <dcterms:modified xsi:type="dcterms:W3CDTF">2006-02-10T04:53:39Z</dcterms:modified>
  <cp:category/>
  <cp:version/>
  <cp:contentType/>
  <cp:contentStatus/>
</cp:coreProperties>
</file>