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1475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5" i="1"/>
  <c r="B18"/>
  <c r="B26" s="1"/>
  <c r="B14"/>
  <c r="B13"/>
  <c r="B4"/>
  <c r="B3"/>
  <c r="B6"/>
  <c r="B7" s="1"/>
  <c r="B8" s="1"/>
  <c r="B22" l="1"/>
  <c r="B27"/>
  <c r="B28" s="1"/>
  <c r="B23"/>
  <c r="B9"/>
  <c r="B11" s="1"/>
  <c r="B10"/>
  <c r="B12" l="1"/>
</calcChain>
</file>

<file path=xl/sharedStrings.xml><?xml version="1.0" encoding="utf-8"?>
<sst xmlns="http://schemas.openxmlformats.org/spreadsheetml/2006/main" count="36" uniqueCount="29">
  <si>
    <t>Patch Width(W) in mils</t>
  </si>
  <si>
    <t>Patch Width(W) in mm</t>
  </si>
  <si>
    <t>Patch Width(W) in m</t>
  </si>
  <si>
    <t>εreff</t>
  </si>
  <si>
    <t>W/h</t>
  </si>
  <si>
    <t>Patch Length(L) in m</t>
  </si>
  <si>
    <t>DL</t>
  </si>
  <si>
    <t>Patch Length(L) in mm</t>
  </si>
  <si>
    <t>Patch Length(L) in mil</t>
  </si>
  <si>
    <t>Speed of Light(c) in m/s</t>
  </si>
  <si>
    <r>
      <t>Dielectric Constant(</t>
    </r>
    <r>
      <rPr>
        <b/>
        <sz val="11"/>
        <color theme="1"/>
        <rFont val="Calibri"/>
        <family val="2"/>
      </rPr>
      <t>εr)</t>
    </r>
  </si>
  <si>
    <r>
      <t>Resonant Frequency(f</t>
    </r>
    <r>
      <rPr>
        <b/>
        <sz val="11"/>
        <color theme="1"/>
        <rFont val="Calibri"/>
        <family val="2"/>
      </rPr>
      <t>₀) in GHz</t>
    </r>
  </si>
  <si>
    <t>Delta T</t>
  </si>
  <si>
    <t>Volume of Conductor at Room Temperature</t>
  </si>
  <si>
    <r>
      <t xml:space="preserve">Room Temperature in </t>
    </r>
    <r>
      <rPr>
        <b/>
        <sz val="11"/>
        <color theme="1"/>
        <rFont val="Calibri"/>
        <family val="2"/>
      </rPr>
      <t>°C</t>
    </r>
  </si>
  <si>
    <r>
      <t xml:space="preserve">Ambient Temperature in </t>
    </r>
    <r>
      <rPr>
        <b/>
        <sz val="11"/>
        <color theme="1"/>
        <rFont val="Calibri"/>
        <family val="2"/>
      </rPr>
      <t>°C</t>
    </r>
  </si>
  <si>
    <r>
      <t>Temperature Coefficient of Dielectric Constant(TcDk) in ppm/</t>
    </r>
    <r>
      <rPr>
        <b/>
        <sz val="11"/>
        <color theme="1"/>
        <rFont val="Calibri"/>
        <family val="2"/>
      </rPr>
      <t>°C</t>
    </r>
  </si>
  <si>
    <r>
      <t>Coefficient of Linear Thermal Expansion of Copper(CTE_Cu) in ppm/</t>
    </r>
    <r>
      <rPr>
        <b/>
        <sz val="11"/>
        <color theme="1"/>
        <rFont val="Calibri"/>
        <family val="2"/>
      </rPr>
      <t>°C</t>
    </r>
  </si>
  <si>
    <r>
      <t>Dielectric Constant at Ambient Temperature(</t>
    </r>
    <r>
      <rPr>
        <b/>
        <sz val="11"/>
        <color theme="1"/>
        <rFont val="Calibri"/>
        <family val="2"/>
      </rPr>
      <t>εr_temp)</t>
    </r>
  </si>
  <si>
    <r>
      <t>z-Direction Coefficient of Thermal Expansion of Dielectric(CTE-z) in ppm/</t>
    </r>
    <r>
      <rPr>
        <b/>
        <sz val="11"/>
        <color theme="1"/>
        <rFont val="Calibri"/>
        <family val="2"/>
      </rPr>
      <t>°C</t>
    </r>
  </si>
  <si>
    <t>Conductor Thickness at Room Temperature in mils</t>
  </si>
  <si>
    <t>Width of Conductor at Ambient Temperature in mils</t>
  </si>
  <si>
    <t>Length of Conductor at Ambient Temperature in mils</t>
  </si>
  <si>
    <t>Thickness of Conductor at Ambient Temperature in mils</t>
  </si>
  <si>
    <t>Dielectric Thickness(h) in mils</t>
  </si>
  <si>
    <t>Dielectric Thickness(h) in mm</t>
  </si>
  <si>
    <t>Dielectric Thickness(h) in m</t>
  </si>
  <si>
    <t>Dielectric Thickness at Ambient Temperature(h_temp) in mils</t>
  </si>
  <si>
    <t>Enter This Value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</si>
</sst>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0" borderId="0" xfId="0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3" borderId="0" xfId="0" applyFill="1" applyAlignment="1" applyProtection="1">
      <alignment horizontal="center"/>
    </xf>
    <xf numFmtId="0" fontId="0" fillId="2" borderId="0" xfId="0" applyFill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8"/>
  <sheetViews>
    <sheetView tabSelected="1" workbookViewId="0">
      <selection activeCell="B17" sqref="B17"/>
    </sheetView>
  </sheetViews>
  <sheetFormatPr defaultRowHeight="15"/>
  <cols>
    <col min="1" max="1" width="70.140625" style="1" customWidth="1"/>
    <col min="2" max="2" width="12" style="1" bestFit="1" customWidth="1"/>
    <col min="3" max="3" width="22.140625" style="5" customWidth="1"/>
    <col min="4" max="16384" width="9.140625" style="1"/>
  </cols>
  <sheetData>
    <row r="1" spans="1:4">
      <c r="A1" s="5" t="s">
        <v>10</v>
      </c>
      <c r="B1" s="8">
        <v>2.2000000000000002</v>
      </c>
      <c r="C1" s="5" t="s">
        <v>28</v>
      </c>
    </row>
    <row r="2" spans="1:4">
      <c r="A2" s="5" t="s">
        <v>24</v>
      </c>
      <c r="B2" s="8">
        <v>20</v>
      </c>
      <c r="C2" s="5" t="s">
        <v>28</v>
      </c>
    </row>
    <row r="3" spans="1:4">
      <c r="A3" s="5" t="s">
        <v>25</v>
      </c>
      <c r="B3" s="7">
        <f>B2/39.37</f>
        <v>0.50800101600203207</v>
      </c>
    </row>
    <row r="4" spans="1:4">
      <c r="A4" s="5" t="s">
        <v>26</v>
      </c>
      <c r="B4" s="2">
        <f>B3/1000</f>
        <v>5.0800101600203206E-4</v>
      </c>
    </row>
    <row r="5" spans="1:4">
      <c r="A5" s="5" t="s">
        <v>11</v>
      </c>
      <c r="B5" s="8">
        <v>1.9</v>
      </c>
      <c r="C5" s="5" t="s">
        <v>28</v>
      </c>
    </row>
    <row r="6" spans="1:4">
      <c r="A6" s="5" t="s">
        <v>2</v>
      </c>
      <c r="B6" s="2">
        <f>((300000000)/(2*B5*1000000000)*SQRT(2/(B1+1)))</f>
        <v>6.241337487174433E-2</v>
      </c>
    </row>
    <row r="7" spans="1:4">
      <c r="A7" s="5" t="s">
        <v>1</v>
      </c>
      <c r="B7" s="2">
        <f>B6*1000</f>
        <v>62.413374871744331</v>
      </c>
      <c r="D7" s="4"/>
    </row>
    <row r="8" spans="1:4">
      <c r="A8" s="5" t="s">
        <v>0</v>
      </c>
      <c r="B8" s="3">
        <f>B7*39.37</f>
        <v>2457.2145687005741</v>
      </c>
    </row>
    <row r="9" spans="1:4">
      <c r="A9" s="6" t="s">
        <v>3</v>
      </c>
      <c r="B9" s="2">
        <f>(B1+1)/2+((B1-1)/2)*(1/SQRT((1+(12*(B3/(1000*B6))))))</f>
        <v>2.1726839908611462</v>
      </c>
    </row>
    <row r="10" spans="1:4">
      <c r="A10" s="6" t="s">
        <v>4</v>
      </c>
      <c r="B10" s="2">
        <f>B7/B3</f>
        <v>122.8607284350287</v>
      </c>
    </row>
    <row r="11" spans="1:4">
      <c r="A11" s="6" t="s">
        <v>6</v>
      </c>
      <c r="B11" s="2">
        <f>((B4*0.412)*(((B9+0.3)*(B10+0.264))/((B9-0.158)*(B10+0.8))))</f>
        <v>2.5576255614290352E-4</v>
      </c>
    </row>
    <row r="12" spans="1:4">
      <c r="A12" s="5" t="s">
        <v>5</v>
      </c>
      <c r="B12" s="2">
        <f>B15/(2*B5*1000000000*SQRT(B9))-2*B11</f>
        <v>5.3048327833185305E-2</v>
      </c>
    </row>
    <row r="13" spans="1:4">
      <c r="A13" s="5" t="s">
        <v>7</v>
      </c>
      <c r="B13" s="2">
        <f>B12*1000</f>
        <v>53.048327833185304</v>
      </c>
    </row>
    <row r="14" spans="1:4">
      <c r="A14" s="5" t="s">
        <v>8</v>
      </c>
      <c r="B14" s="3">
        <f>B13*39.37</f>
        <v>2088.5126667925051</v>
      </c>
    </row>
    <row r="15" spans="1:4">
      <c r="A15" s="5" t="s">
        <v>9</v>
      </c>
      <c r="B15" s="2">
        <v>300000000</v>
      </c>
    </row>
    <row r="16" spans="1:4">
      <c r="A16" s="5" t="s">
        <v>14</v>
      </c>
      <c r="B16" s="2">
        <v>23</v>
      </c>
    </row>
    <row r="17" spans="1:3">
      <c r="A17" s="5" t="s">
        <v>15</v>
      </c>
      <c r="B17" s="8">
        <v>23</v>
      </c>
      <c r="C17" s="5" t="s">
        <v>28</v>
      </c>
    </row>
    <row r="18" spans="1:3">
      <c r="A18" s="5" t="s">
        <v>12</v>
      </c>
      <c r="B18" s="2">
        <f>B17-B16</f>
        <v>0</v>
      </c>
    </row>
    <row r="19" spans="1:3">
      <c r="A19" s="5" t="s">
        <v>19</v>
      </c>
      <c r="B19" s="8">
        <v>2.3700000000000001E-3</v>
      </c>
      <c r="C19" s="5" t="s">
        <v>28</v>
      </c>
    </row>
    <row r="20" spans="1:3">
      <c r="A20" s="5" t="s">
        <v>16</v>
      </c>
      <c r="B20" s="8">
        <v>-1.25E-3</v>
      </c>
      <c r="C20" s="5" t="s">
        <v>28</v>
      </c>
    </row>
    <row r="21" spans="1:3">
      <c r="A21" s="5" t="s">
        <v>17</v>
      </c>
      <c r="B21" s="8">
        <v>1.7E-5</v>
      </c>
      <c r="C21" s="5" t="s">
        <v>28</v>
      </c>
    </row>
    <row r="22" spans="1:3">
      <c r="A22" s="5" t="s">
        <v>18</v>
      </c>
      <c r="B22" s="3">
        <f>B1+(B20*B18)</f>
        <v>2.2000000000000002</v>
      </c>
    </row>
    <row r="23" spans="1:3">
      <c r="A23" s="5" t="s">
        <v>27</v>
      </c>
      <c r="B23" s="3">
        <f>B2+(B19*B18)</f>
        <v>20</v>
      </c>
    </row>
    <row r="24" spans="1:3">
      <c r="A24" s="5" t="s">
        <v>20</v>
      </c>
      <c r="B24" s="8">
        <v>0.7</v>
      </c>
      <c r="C24" s="5" t="s">
        <v>28</v>
      </c>
    </row>
    <row r="25" spans="1:3">
      <c r="A25" s="5" t="s">
        <v>13</v>
      </c>
      <c r="B25" s="2">
        <f>B24*B8*B14</f>
        <v>3592346.6262307619</v>
      </c>
    </row>
    <row r="26" spans="1:3">
      <c r="A26" s="5" t="s">
        <v>21</v>
      </c>
      <c r="B26" s="3">
        <f>B8+(B21*B18)</f>
        <v>2457.2145687005741</v>
      </c>
    </row>
    <row r="27" spans="1:3">
      <c r="A27" s="5" t="s">
        <v>22</v>
      </c>
      <c r="B27" s="3">
        <f>B14+(B21*B18)</f>
        <v>2088.5126667925051</v>
      </c>
    </row>
    <row r="28" spans="1:3">
      <c r="A28" s="5" t="s">
        <v>23</v>
      </c>
      <c r="B28" s="3">
        <f>B25/(B26*B27)</f>
        <v>0.70000000000000007</v>
      </c>
    </row>
  </sheetData>
  <sheetProtection sheet="1" objects="1" scenarios="1" selectLockedCell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Jon</cp:lastModifiedBy>
  <dcterms:created xsi:type="dcterms:W3CDTF">2015-09-28T16:05:37Z</dcterms:created>
  <dcterms:modified xsi:type="dcterms:W3CDTF">2015-09-28T21:09:07Z</dcterms:modified>
</cp:coreProperties>
</file>